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2945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<sst xmlns="http://schemas.openxmlformats.org/spreadsheetml/2006/main" count="266" uniqueCount="89">
  <si>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</si>
  <si>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</si>
  <si>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</si>
  <si>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</si>
  <si>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</si>
  <si>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</si>
  <si>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</si>
  <si>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</si>
  <si>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</si>
  <si>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</si>
  <si>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</si>
  <si>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</si>
  <si>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</si>
  <si>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</si>
  <si>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</si>
  <si>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</si>
  <si>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</si>
  <si>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</si>
  <si>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</si>
  <si>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</si>
  <si>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</si>
  <si>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</si>
  <si>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</si>
  <si>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</si>
  <si>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</si>
  <si>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</si>
  <si>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</si>
  <si>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</si>
  <si>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</si>
  <si>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</si>
  <si>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</si>
  <si>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</si>
  <si>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</si>
  <si>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</si>
  <si>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</si>
  <si>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</si>
  <si>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</si>
  <si>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</si>
  <si>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</si>
  <si>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</si>
  <si>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</si>
  <si>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</si>
  <si>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</si>
  <si>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FC Musterhausen</t>
  </si>
  <si>
    <r>
      <t xml:space="preserve">Fußball Feldturnier für - </t>
    </r>
    <r>
      <rPr>
        <b/>
        <sz val="12"/>
        <rFont val="Arial"/>
        <family val="2"/>
      </rPr>
      <t xml:space="preserve">A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</si>
  <si>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des FC Musterhausen</t>
  </si>
  <si>
    <t>1. Halbfinale</t>
  </si>
  <si>
    <t>2. Halbfinale</t>
  </si>
  <si>
    <t>1. Viertelfinale</t>
  </si>
  <si>
    <t>2. Viertelfinale</t>
  </si>
  <si>
    <t>3. Viertelfinale</t>
  </si>
  <si>
    <t>4. Viertelfinale</t>
  </si>
  <si>
    <t>Spiel um Platz 3</t>
  </si>
  <si>
    <t>Finale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</si>
  <si>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</si>
  <si>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</si>
  <si>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</si>
  <si>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</si>
  <si>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</si>
  <si>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</si>
  <si>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</si>
  <si>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</si>
  <si>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25</t>
  </si>
  <si>
    <t>Sieger Spiel 27</t>
  </si>
  <si>
    <t>Sieger Spiel 26</t>
  </si>
  <si>
    <t>Sieger Spiel 28</t>
  </si>
  <si>
    <t>Verlierer Spiel 29</t>
  </si>
  <si>
    <t>Verlierer Spiel 30</t>
  </si>
  <si>
    <t>Sieger Spiel 29</t>
  </si>
  <si>
    <t>Sieger Spiel 30</t>
  </si>
  <si>
    <t>bis</t>
  </si>
  <si>
    <t>Von</t>
  </si>
  <si>
    <t>Tag</t>
  </si>
  <si>
    <t>Di.</t>
  </si>
  <si>
    <t>Mi.</t>
  </si>
  <si>
    <t>Do.</t>
  </si>
  <si>
    <t>Dienstag, 05.08.2003</t>
  </si>
  <si>
    <t>Sonntag, 10.08.2003</t>
  </si>
  <si>
    <t>Gruppe A    -   Dienstag</t>
  </si>
  <si>
    <t>Gruppe B   -   Mittwoch</t>
  </si>
  <si>
    <t>Gruppe C   -   Donnerstag</t>
  </si>
  <si>
    <t>Gruppe D   -   Freitag</t>
  </si>
  <si>
    <t>Fr.</t>
  </si>
  <si>
    <t>Samstag</t>
  </si>
  <si>
    <t>Samstag, 09.08.2003</t>
  </si>
  <si>
    <t>IV. Viertelfinale</t>
  </si>
  <si>
    <t>V. Endrunde</t>
  </si>
  <si>
    <t>VI. Platzierungen</t>
  </si>
  <si>
    <t>Sonntag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</si>
</sst>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5" xfId="0" applyFont="1" applyBorder="1" applyAlignment="1">
      <alignment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8" xfId="0" applyFont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20" fontId="0" fillId="0" borderId="12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7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3" borderId="2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76" fontId="17" fillId="0" borderId="0" xfId="0" applyNumberFormat="1" applyFont="1" applyFill="1" applyBorder="1" applyAlignment="1">
      <alignment horizontal="center" vertical="justify" readingOrder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95250</xdr:colOff>
      <xdr:row>39</xdr:row>
      <xdr:rowOff>85725</xdr:rowOff>
    </xdr:from>
    <xdr:to>
      <xdr:col>33</xdr:col>
      <xdr:colOff>85725</xdr:colOff>
      <xdr:row>41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0580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53</xdr:col>
      <xdr:colOff>95250</xdr:colOff>
      <xdr:row>7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58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22" customWidth="1"/>
    <col min="57" max="57" width="1.7109375" style="188" customWidth="1"/>
    <col min="58" max="58" width="2.8515625" style="188" hidden="1" customWidth="1"/>
    <col min="59" max="59" width="2.140625" style="188" hidden="1" customWidth="1"/>
    <col min="60" max="60" width="2.8515625" style="188" hidden="1" customWidth="1"/>
    <col min="61" max="72" width="1.7109375" style="188" hidden="1" customWidth="1"/>
    <col min="73" max="73" width="2.28125" style="188" bestFit="1" customWidth="1"/>
    <col min="74" max="74" width="1.7109375" style="189" customWidth="1"/>
    <col min="75" max="75" width="2.28125" style="189" bestFit="1" customWidth="1"/>
    <col min="76" max="78" width="1.7109375" style="189" customWidth="1"/>
    <col min="79" max="79" width="12.421875" style="188" customWidth="1"/>
    <col min="80" max="80" width="8.00390625" style="188" bestFit="1" customWidth="1"/>
    <col min="81" max="81" width="4.140625" style="190" bestFit="1" customWidth="1"/>
    <col min="82" max="82" width="1.7109375" style="190" bestFit="1" customWidth="1"/>
    <col min="83" max="83" width="4.140625" style="190" bestFit="1" customWidth="1"/>
    <col min="84" max="86" width="6.28125" style="190" customWidth="1"/>
    <col min="87" max="88" width="6.28125" style="24" customWidth="1"/>
    <col min="89" max="109" width="1.7109375" style="22" customWidth="1"/>
    <col min="110" max="16384" width="1.7109375" style="0" customWidth="1"/>
  </cols>
  <sheetData>
    <row r="1" spans="56:109" ht="7.5" customHeight="1">
      <c r="BD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09" ht="33" customHeight="1">
      <c r="A2" s="160" t="s">
        <v>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BD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</row>
    <row r="3" spans="1:88" s="13" customFormat="1" ht="27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2"/>
      <c r="BW3" s="192"/>
      <c r="BX3" s="192"/>
      <c r="BY3" s="192"/>
      <c r="BZ3" s="192"/>
      <c r="CA3" s="191"/>
      <c r="CB3" s="191"/>
      <c r="CC3" s="193"/>
      <c r="CD3" s="193"/>
      <c r="CE3" s="193"/>
      <c r="CF3" s="193"/>
      <c r="CG3" s="193"/>
      <c r="CH3" s="193"/>
      <c r="CI3" s="194"/>
      <c r="CJ3" s="194"/>
    </row>
    <row r="4" spans="1:88" s="2" customFormat="1" ht="15.75">
      <c r="A4" s="162" t="s">
        <v>44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6"/>
      <c r="BW4" s="196"/>
      <c r="BX4" s="196"/>
      <c r="BY4" s="196"/>
      <c r="BZ4" s="196"/>
      <c r="CA4" s="195"/>
      <c r="CB4" s="195"/>
      <c r="CC4" s="197"/>
      <c r="CD4" s="197"/>
      <c r="CE4" s="197"/>
      <c r="CF4" s="197"/>
      <c r="CG4" s="197"/>
      <c r="CH4" s="197"/>
      <c r="CI4" s="198"/>
      <c r="CJ4" s="198"/>
    </row>
    <row r="5" spans="57:88" s="2" customFormat="1" ht="6" customHeight="1"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6"/>
      <c r="BW5" s="196"/>
      <c r="BX5" s="196"/>
      <c r="BY5" s="196"/>
      <c r="BZ5" s="196"/>
      <c r="CA5" s="195"/>
      <c r="CB5" s="195"/>
      <c r="CC5" s="197"/>
      <c r="CD5" s="197"/>
      <c r="CE5" s="197"/>
      <c r="CF5" s="197"/>
      <c r="CG5" s="197"/>
      <c r="CH5" s="197"/>
      <c r="CI5" s="198"/>
      <c r="CJ5" s="198"/>
    </row>
    <row r="6" spans="5:88" s="2" customFormat="1" ht="15.75">
      <c r="E6" s="3" t="s">
        <v>71</v>
      </c>
      <c r="F6" s="46" t="s">
        <v>76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2" t="s">
        <v>70</v>
      </c>
      <c r="X6" s="46" t="s">
        <v>77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6"/>
      <c r="BW6" s="196"/>
      <c r="BX6" s="196"/>
      <c r="BY6" s="196"/>
      <c r="BZ6" s="196"/>
      <c r="CA6" s="195"/>
      <c r="CB6" s="195"/>
      <c r="CC6" s="197"/>
      <c r="CD6" s="197"/>
      <c r="CE6" s="197"/>
      <c r="CF6" s="197"/>
      <c r="CG6" s="197"/>
      <c r="CH6" s="197"/>
      <c r="CI6" s="198"/>
      <c r="CJ6" s="198"/>
    </row>
    <row r="7" spans="57:88" s="2" customFormat="1" ht="6" customHeight="1"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6"/>
      <c r="BW7" s="196"/>
      <c r="BX7" s="196"/>
      <c r="BY7" s="196"/>
      <c r="BZ7" s="196"/>
      <c r="CA7" s="195"/>
      <c r="CB7" s="195"/>
      <c r="CC7" s="197"/>
      <c r="CD7" s="197"/>
      <c r="CE7" s="197"/>
      <c r="CF7" s="197"/>
      <c r="CG7" s="197"/>
      <c r="CH7" s="197"/>
      <c r="CI7" s="198"/>
      <c r="CJ7" s="198"/>
    </row>
    <row r="8" spans="2:88" s="2" customFormat="1" ht="15">
      <c r="B8" s="161" t="s">
        <v>45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6"/>
      <c r="BW8" s="196"/>
      <c r="BX8" s="196"/>
      <c r="BY8" s="196"/>
      <c r="BZ8" s="196"/>
      <c r="CA8" s="195"/>
      <c r="CB8" s="195"/>
      <c r="CC8" s="197"/>
      <c r="CD8" s="197"/>
      <c r="CE8" s="197"/>
      <c r="CF8" s="197"/>
      <c r="CG8" s="197"/>
      <c r="CH8" s="197"/>
      <c r="CI8" s="198"/>
      <c r="CJ8" s="198"/>
    </row>
    <row r="9" spans="57:88" s="2" customFormat="1" ht="6" customHeight="1"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6"/>
      <c r="BW9" s="196"/>
      <c r="BX9" s="196"/>
      <c r="BY9" s="196"/>
      <c r="BZ9" s="196"/>
      <c r="CA9" s="195"/>
      <c r="CB9" s="195"/>
      <c r="CC9" s="197"/>
      <c r="CD9" s="197"/>
      <c r="CE9" s="197"/>
      <c r="CF9" s="197"/>
      <c r="CG9" s="197"/>
      <c r="CH9" s="197"/>
      <c r="CI9" s="198"/>
      <c r="CJ9" s="198"/>
    </row>
    <row r="10" spans="7:88" s="2" customFormat="1" ht="15.75">
      <c r="G10" s="6" t="s">
        <v>0</v>
      </c>
      <c r="H10" s="99">
        <v>0.7083333333333334</v>
      </c>
      <c r="I10" s="99"/>
      <c r="J10" s="99"/>
      <c r="K10" s="99"/>
      <c r="L10" s="99"/>
      <c r="M10" s="7" t="s">
        <v>1</v>
      </c>
      <c r="T10" s="6" t="s">
        <v>2</v>
      </c>
      <c r="U10" s="100">
        <v>2</v>
      </c>
      <c r="V10" s="100"/>
      <c r="W10" s="17" t="s">
        <v>26</v>
      </c>
      <c r="X10" s="101">
        <v>0.013888888888888888</v>
      </c>
      <c r="Y10" s="101"/>
      <c r="Z10" s="101"/>
      <c r="AA10" s="101"/>
      <c r="AB10" s="101"/>
      <c r="AC10" s="7" t="s">
        <v>3</v>
      </c>
      <c r="AK10" s="6" t="s">
        <v>4</v>
      </c>
      <c r="AL10" s="101">
        <v>0.003472222222222222</v>
      </c>
      <c r="AM10" s="101"/>
      <c r="AN10" s="101"/>
      <c r="AO10" s="101"/>
      <c r="AP10" s="101"/>
      <c r="AQ10" s="7" t="s">
        <v>3</v>
      </c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6"/>
      <c r="BW10" s="196"/>
      <c r="BX10" s="196"/>
      <c r="BY10" s="196"/>
      <c r="BZ10" s="196"/>
      <c r="CA10" s="195"/>
      <c r="CB10" s="195"/>
      <c r="CC10" s="197"/>
      <c r="CD10" s="197"/>
      <c r="CE10" s="197"/>
      <c r="CF10" s="197"/>
      <c r="CG10" s="197"/>
      <c r="CH10" s="197"/>
      <c r="CI10" s="198"/>
      <c r="CJ10" s="198"/>
    </row>
    <row r="11" ht="9" customHeight="1"/>
    <row r="12" ht="6" customHeight="1"/>
    <row r="13" ht="12.75">
      <c r="B13" s="1" t="s">
        <v>5</v>
      </c>
    </row>
    <row r="14" ht="6" customHeight="1" thickBot="1"/>
    <row r="15" spans="2:55" ht="16.5" thickBot="1">
      <c r="B15" s="157" t="s">
        <v>78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E15" s="157" t="s">
        <v>79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9"/>
    </row>
    <row r="16" spans="2:55" ht="15">
      <c r="B16" s="164" t="s">
        <v>6</v>
      </c>
      <c r="C16" s="165"/>
      <c r="D16" s="156" t="s">
        <v>31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9"/>
      <c r="Z16" s="150"/>
      <c r="AE16" s="164" t="s">
        <v>6</v>
      </c>
      <c r="AF16" s="165"/>
      <c r="AG16" s="156" t="s">
        <v>34</v>
      </c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49"/>
      <c r="BC16" s="150"/>
    </row>
    <row r="17" spans="2:55" ht="15">
      <c r="B17" s="164" t="s">
        <v>7</v>
      </c>
      <c r="C17" s="165"/>
      <c r="D17" s="156" t="s">
        <v>32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9"/>
      <c r="Z17" s="150"/>
      <c r="AE17" s="164" t="s">
        <v>7</v>
      </c>
      <c r="AF17" s="165"/>
      <c r="AG17" s="156" t="s">
        <v>35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49"/>
      <c r="BC17" s="150"/>
    </row>
    <row r="18" spans="2:55" ht="15.75" thickBot="1">
      <c r="B18" s="151" t="s">
        <v>8</v>
      </c>
      <c r="C18" s="152"/>
      <c r="D18" s="153" t="s">
        <v>33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155"/>
      <c r="AE18" s="151" t="s">
        <v>8</v>
      </c>
      <c r="AF18" s="152"/>
      <c r="AG18" s="153" t="s">
        <v>36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4"/>
      <c r="BC18" s="155"/>
    </row>
    <row r="19" spans="57:80" ht="6" customHeight="1" thickBot="1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190"/>
      <c r="CB19" s="190"/>
    </row>
    <row r="20" spans="2:80" ht="16.5" thickBot="1">
      <c r="B20" s="157" t="s">
        <v>80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  <c r="AE20" s="157" t="s">
        <v>81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9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190"/>
      <c r="CB20" s="190"/>
    </row>
    <row r="21" spans="2:80" ht="15">
      <c r="B21" s="164" t="s">
        <v>6</v>
      </c>
      <c r="C21" s="165"/>
      <c r="D21" s="156" t="s">
        <v>37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9"/>
      <c r="Z21" s="150"/>
      <c r="AE21" s="164" t="s">
        <v>6</v>
      </c>
      <c r="AF21" s="165"/>
      <c r="AG21" s="156" t="s">
        <v>40</v>
      </c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49"/>
      <c r="BC21" s="150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190"/>
      <c r="CB21" s="190"/>
    </row>
    <row r="22" spans="2:80" ht="15">
      <c r="B22" s="164" t="s">
        <v>7</v>
      </c>
      <c r="C22" s="165"/>
      <c r="D22" s="156" t="s">
        <v>38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49"/>
      <c r="Z22" s="150"/>
      <c r="AE22" s="164" t="s">
        <v>7</v>
      </c>
      <c r="AF22" s="165"/>
      <c r="AG22" s="156" t="s">
        <v>41</v>
      </c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49"/>
      <c r="BC22" s="150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190"/>
      <c r="CB22" s="190"/>
    </row>
    <row r="23" spans="2:80" ht="15.75" thickBot="1">
      <c r="B23" s="151" t="s">
        <v>8</v>
      </c>
      <c r="C23" s="152"/>
      <c r="D23" s="153" t="s">
        <v>39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4"/>
      <c r="Z23" s="155"/>
      <c r="AE23" s="151" t="s">
        <v>8</v>
      </c>
      <c r="AF23" s="152"/>
      <c r="AG23" s="153" t="s">
        <v>42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4"/>
      <c r="BC23" s="155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190"/>
      <c r="CB23" s="190"/>
    </row>
    <row r="25" spans="2:14" ht="12.75">
      <c r="B25" s="1" t="s">
        <v>21</v>
      </c>
      <c r="N25" s="16"/>
    </row>
    <row r="26" ht="6" customHeight="1" thickBot="1"/>
    <row r="27" spans="2:109" s="4" customFormat="1" ht="16.5" customHeight="1" thickBot="1">
      <c r="B27" s="174" t="s">
        <v>12</v>
      </c>
      <c r="C27" s="175"/>
      <c r="D27" s="47" t="s">
        <v>72</v>
      </c>
      <c r="E27" s="48"/>
      <c r="F27" s="49"/>
      <c r="G27" s="47" t="s">
        <v>13</v>
      </c>
      <c r="H27" s="48"/>
      <c r="I27" s="49"/>
      <c r="J27" s="47" t="s">
        <v>15</v>
      </c>
      <c r="K27" s="48"/>
      <c r="L27" s="48"/>
      <c r="M27" s="48"/>
      <c r="N27" s="49"/>
      <c r="O27" s="47" t="s">
        <v>16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  <c r="AW27" s="47" t="s">
        <v>19</v>
      </c>
      <c r="AX27" s="48"/>
      <c r="AY27" s="48"/>
      <c r="AZ27" s="48"/>
      <c r="BA27" s="49"/>
      <c r="BB27" s="172"/>
      <c r="BC27" s="173"/>
      <c r="BD27" s="23"/>
      <c r="BE27" s="199"/>
      <c r="BF27" s="200"/>
      <c r="BG27" s="201"/>
      <c r="BH27" s="201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3"/>
      <c r="BW27" s="203"/>
      <c r="BX27" s="203"/>
      <c r="BY27" s="203"/>
      <c r="BZ27" s="203"/>
      <c r="CA27" s="202"/>
      <c r="CB27" s="202"/>
      <c r="CC27" s="204"/>
      <c r="CD27" s="204"/>
      <c r="CE27" s="204"/>
      <c r="CF27" s="204"/>
      <c r="CG27" s="204"/>
      <c r="CH27" s="204"/>
      <c r="CI27" s="199"/>
      <c r="CJ27" s="199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</row>
    <row r="28" spans="2:88" s="5" customFormat="1" ht="15.75" customHeight="1">
      <c r="B28" s="138">
        <v>1</v>
      </c>
      <c r="C28" s="139"/>
      <c r="D28" s="184" t="s">
        <v>73</v>
      </c>
      <c r="E28" s="184"/>
      <c r="F28" s="184"/>
      <c r="G28" s="184" t="s">
        <v>14</v>
      </c>
      <c r="H28" s="184"/>
      <c r="I28" s="184"/>
      <c r="J28" s="170">
        <f>$H$10</f>
        <v>0.7083333333333334</v>
      </c>
      <c r="K28" s="170"/>
      <c r="L28" s="170"/>
      <c r="M28" s="170"/>
      <c r="N28" s="171"/>
      <c r="O28" s="140" t="str">
        <f>D16</f>
        <v>A1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14" t="s">
        <v>18</v>
      </c>
      <c r="AF28" s="98" t="str">
        <f>D17</f>
        <v>A2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141"/>
      <c r="AW28" s="142"/>
      <c r="AX28" s="143"/>
      <c r="AY28" s="14" t="s">
        <v>17</v>
      </c>
      <c r="AZ28" s="143"/>
      <c r="BA28" s="144"/>
      <c r="BB28" s="142"/>
      <c r="BC28" s="148"/>
      <c r="BE28" s="202"/>
      <c r="BF28" s="205"/>
      <c r="BG28" s="205"/>
      <c r="BH28" s="205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6" t="str">
        <f aca="true" t="shared" si="0" ref="BU28:BU51">IF(ISBLANK(AZ28),"0",IF(AW28&gt;AZ28,3,IF(AW28=AZ28,1,0)))</f>
        <v>0</v>
      </c>
      <c r="BV28" s="207" t="s">
        <v>17</v>
      </c>
      <c r="BW28" s="206" t="str">
        <f aca="true" t="shared" si="1" ref="BW28:BW51">IF(ISBLANK(AZ28),"0",IF(AZ28&gt;AW28,3,IF(AZ28=AW28,1,0)))</f>
        <v>0</v>
      </c>
      <c r="BX28" s="203"/>
      <c r="BY28" s="203"/>
      <c r="BZ28" s="203"/>
      <c r="CA28" s="202" t="str">
        <f>$D$16</f>
        <v>A1</v>
      </c>
      <c r="CB28" s="206">
        <f>SUM($BU$28+$BW$29)</f>
        <v>0</v>
      </c>
      <c r="CC28" s="204">
        <f>SUM($AW$28+$AZ$29)</f>
        <v>0</v>
      </c>
      <c r="CD28" s="208" t="s">
        <v>17</v>
      </c>
      <c r="CE28" s="209">
        <f>SUM($AZ$28+$AW$29)</f>
        <v>0</v>
      </c>
      <c r="CF28" s="210">
        <f>SUM(CC28-CE28)</f>
        <v>0</v>
      </c>
      <c r="CG28" s="211"/>
      <c r="CH28" s="211"/>
      <c r="CI28" s="212"/>
      <c r="CJ28" s="212"/>
    </row>
    <row r="29" spans="2:109" s="4" customFormat="1" ht="15.75" customHeight="1">
      <c r="B29" s="176">
        <v>2</v>
      </c>
      <c r="C29" s="177"/>
      <c r="D29" s="177" t="s">
        <v>73</v>
      </c>
      <c r="E29" s="177"/>
      <c r="F29" s="177"/>
      <c r="G29" s="177" t="s">
        <v>14</v>
      </c>
      <c r="H29" s="177"/>
      <c r="I29" s="177"/>
      <c r="J29" s="45">
        <f>J28+$U$10*$X$10+$AL$10+$X$10</f>
        <v>0.7534722222222222</v>
      </c>
      <c r="K29" s="45"/>
      <c r="L29" s="45"/>
      <c r="M29" s="45"/>
      <c r="N29" s="45"/>
      <c r="O29" s="167" t="str">
        <f>D18</f>
        <v>A3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42" t="s">
        <v>18</v>
      </c>
      <c r="AF29" s="168" t="str">
        <f>D16</f>
        <v>A1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45"/>
      <c r="AX29" s="146"/>
      <c r="AY29" s="42" t="s">
        <v>17</v>
      </c>
      <c r="AZ29" s="146"/>
      <c r="BA29" s="147"/>
      <c r="BB29" s="145"/>
      <c r="BC29" s="163"/>
      <c r="BD29" s="23"/>
      <c r="BE29" s="202"/>
      <c r="BF29" s="205"/>
      <c r="BG29" s="205"/>
      <c r="BH29" s="205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6" t="str">
        <f t="shared" si="0"/>
        <v>0</v>
      </c>
      <c r="BV29" s="203" t="s">
        <v>17</v>
      </c>
      <c r="BW29" s="206" t="str">
        <f t="shared" si="1"/>
        <v>0</v>
      </c>
      <c r="BX29" s="203"/>
      <c r="BY29" s="203"/>
      <c r="BZ29" s="203"/>
      <c r="CA29" s="202" t="str">
        <f>$D$17</f>
        <v>A2</v>
      </c>
      <c r="CB29" s="206">
        <f>SUM($BW$28+$BU$30)</f>
        <v>0</v>
      </c>
      <c r="CC29" s="204">
        <f>SUM($AZ$28+$AW$30)</f>
        <v>0</v>
      </c>
      <c r="CD29" s="208" t="s">
        <v>17</v>
      </c>
      <c r="CE29" s="209">
        <f>SUM($AW$28+$AZ$30)</f>
        <v>0</v>
      </c>
      <c r="CF29" s="210">
        <f>SUM(CC29-CE29)</f>
        <v>0</v>
      </c>
      <c r="CG29" s="204"/>
      <c r="CH29" s="204"/>
      <c r="CI29" s="199"/>
      <c r="CJ29" s="199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</row>
    <row r="30" spans="2:109" s="4" customFormat="1" ht="15.75" customHeight="1" thickBot="1">
      <c r="B30" s="178">
        <v>3</v>
      </c>
      <c r="C30" s="179"/>
      <c r="D30" s="179" t="s">
        <v>73</v>
      </c>
      <c r="E30" s="179"/>
      <c r="F30" s="179"/>
      <c r="G30" s="179" t="s">
        <v>14</v>
      </c>
      <c r="H30" s="179"/>
      <c r="I30" s="179"/>
      <c r="J30" s="136">
        <f>J29+$U$10*$X$10+$AL$10+$X$10</f>
        <v>0.798611111111111</v>
      </c>
      <c r="K30" s="136"/>
      <c r="L30" s="136"/>
      <c r="M30" s="136"/>
      <c r="N30" s="137"/>
      <c r="O30" s="180" t="str">
        <f>D17</f>
        <v>A2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33" t="s">
        <v>18</v>
      </c>
      <c r="AF30" s="181" t="str">
        <f>D18</f>
        <v>A3</v>
      </c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3"/>
      <c r="AW30" s="166"/>
      <c r="AX30" s="61"/>
      <c r="AY30" s="33" t="s">
        <v>17</v>
      </c>
      <c r="AZ30" s="61"/>
      <c r="BA30" s="182"/>
      <c r="BB30" s="166"/>
      <c r="BC30" s="63"/>
      <c r="BD30" s="23"/>
      <c r="BE30" s="202"/>
      <c r="BF30" s="205"/>
      <c r="BG30" s="205"/>
      <c r="BH30" s="205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6" t="str">
        <f t="shared" si="0"/>
        <v>0</v>
      </c>
      <c r="BV30" s="203" t="s">
        <v>17</v>
      </c>
      <c r="BW30" s="206" t="str">
        <f t="shared" si="1"/>
        <v>0</v>
      </c>
      <c r="BX30" s="203"/>
      <c r="BY30" s="203"/>
      <c r="BZ30" s="203"/>
      <c r="CA30" s="202" t="str">
        <f>$D$18</f>
        <v>A3</v>
      </c>
      <c r="CB30" s="206">
        <f>SUM($BU$29+$BW$30)</f>
        <v>0</v>
      </c>
      <c r="CC30" s="204">
        <f>SUM($AW$29+$AZ$30)</f>
        <v>0</v>
      </c>
      <c r="CD30" s="208" t="s">
        <v>17</v>
      </c>
      <c r="CE30" s="209">
        <f>SUM($AZ$29+$AW$30)</f>
        <v>0</v>
      </c>
      <c r="CF30" s="210">
        <f>SUM(CC30-CE30)</f>
        <v>0</v>
      </c>
      <c r="CG30" s="204"/>
      <c r="CH30" s="204"/>
      <c r="CI30" s="199"/>
      <c r="CJ30" s="199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</row>
    <row r="31" spans="2:109" s="4" customFormat="1" ht="15.75" customHeight="1">
      <c r="B31" s="138">
        <v>4</v>
      </c>
      <c r="C31" s="139"/>
      <c r="D31" s="184" t="s">
        <v>74</v>
      </c>
      <c r="E31" s="184"/>
      <c r="F31" s="184"/>
      <c r="G31" s="184" t="s">
        <v>20</v>
      </c>
      <c r="H31" s="184"/>
      <c r="I31" s="184"/>
      <c r="J31" s="170">
        <f>$H$10</f>
        <v>0.7083333333333334</v>
      </c>
      <c r="K31" s="170"/>
      <c r="L31" s="170"/>
      <c r="M31" s="170"/>
      <c r="N31" s="171"/>
      <c r="O31" s="140" t="str">
        <f>$AG$16</f>
        <v>B1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14" t="s">
        <v>18</v>
      </c>
      <c r="AF31" s="98" t="str">
        <f>$AG$17</f>
        <v>B2</v>
      </c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141"/>
      <c r="AW31" s="142"/>
      <c r="AX31" s="143"/>
      <c r="AY31" s="14" t="s">
        <v>17</v>
      </c>
      <c r="AZ31" s="143"/>
      <c r="BA31" s="144"/>
      <c r="BB31" s="142"/>
      <c r="BC31" s="148"/>
      <c r="BD31" s="23"/>
      <c r="BE31" s="202"/>
      <c r="BF31" s="205"/>
      <c r="BG31" s="205"/>
      <c r="BH31" s="205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6" t="str">
        <f t="shared" si="0"/>
        <v>0</v>
      </c>
      <c r="BV31" s="203" t="s">
        <v>17</v>
      </c>
      <c r="BW31" s="206" t="str">
        <f t="shared" si="1"/>
        <v>0</v>
      </c>
      <c r="BX31" s="203"/>
      <c r="BY31" s="203"/>
      <c r="BZ31" s="203"/>
      <c r="CA31" s="202" t="str">
        <f>$AG$16</f>
        <v>B1</v>
      </c>
      <c r="CB31" s="206">
        <f>SUM($BU$31+$BW$32)</f>
        <v>0</v>
      </c>
      <c r="CC31" s="204">
        <f>SUM($AW$31+$AZ$32)</f>
        <v>0</v>
      </c>
      <c r="CD31" s="208" t="s">
        <v>17</v>
      </c>
      <c r="CE31" s="209">
        <f>SUM($AZ$31+$AW$32)</f>
        <v>0</v>
      </c>
      <c r="CF31" s="210">
        <f>SUM(CC31-CE31)</f>
        <v>0</v>
      </c>
      <c r="CG31" s="204"/>
      <c r="CH31" s="204"/>
      <c r="CI31" s="199"/>
      <c r="CJ31" s="199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2:109" s="4" customFormat="1" ht="15.75" customHeight="1">
      <c r="B32" s="176">
        <v>5</v>
      </c>
      <c r="C32" s="177"/>
      <c r="D32" s="177" t="s">
        <v>74</v>
      </c>
      <c r="E32" s="177"/>
      <c r="F32" s="177"/>
      <c r="G32" s="177" t="s">
        <v>20</v>
      </c>
      <c r="H32" s="177"/>
      <c r="I32" s="177"/>
      <c r="J32" s="45">
        <f>J31+$U$10*$X$10+$AL$10+$X$10</f>
        <v>0.7534722222222222</v>
      </c>
      <c r="K32" s="45"/>
      <c r="L32" s="45"/>
      <c r="M32" s="45"/>
      <c r="N32" s="45"/>
      <c r="O32" s="167" t="str">
        <f>$AG$18</f>
        <v>B3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42" t="s">
        <v>18</v>
      </c>
      <c r="AF32" s="168" t="str">
        <f>$AG$16</f>
        <v>B1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45"/>
      <c r="AX32" s="146"/>
      <c r="AY32" s="42" t="s">
        <v>17</v>
      </c>
      <c r="AZ32" s="146"/>
      <c r="BA32" s="147"/>
      <c r="BB32" s="145"/>
      <c r="BC32" s="163"/>
      <c r="BD32" s="23"/>
      <c r="BE32" s="202"/>
      <c r="BF32" s="205"/>
      <c r="BG32" s="205"/>
      <c r="BH32" s="205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6" t="str">
        <f t="shared" si="0"/>
        <v>0</v>
      </c>
      <c r="BV32" s="203" t="s">
        <v>17</v>
      </c>
      <c r="BW32" s="206" t="str">
        <f t="shared" si="1"/>
        <v>0</v>
      </c>
      <c r="BX32" s="203"/>
      <c r="BY32" s="203"/>
      <c r="BZ32" s="203"/>
      <c r="CA32" s="202" t="str">
        <f>$AG$17</f>
        <v>B2</v>
      </c>
      <c r="CB32" s="206">
        <f>SUM($BW$31+$BU$33)</f>
        <v>0</v>
      </c>
      <c r="CC32" s="204">
        <f>SUM($AZ$31+$AW$33)</f>
        <v>0</v>
      </c>
      <c r="CD32" s="208" t="s">
        <v>17</v>
      </c>
      <c r="CE32" s="209">
        <f>SUM($AW$31+$AZ$33)</f>
        <v>0</v>
      </c>
      <c r="CF32" s="210">
        <f>SUM(CC32-CE32)</f>
        <v>0</v>
      </c>
      <c r="CG32" s="204"/>
      <c r="CH32" s="204"/>
      <c r="CI32" s="199"/>
      <c r="CJ32" s="199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</row>
    <row r="33" spans="2:109" s="4" customFormat="1" ht="15.75" customHeight="1" thickBot="1">
      <c r="B33" s="178">
        <v>6</v>
      </c>
      <c r="C33" s="179"/>
      <c r="D33" s="179" t="s">
        <v>74</v>
      </c>
      <c r="E33" s="179"/>
      <c r="F33" s="179"/>
      <c r="G33" s="179" t="s">
        <v>20</v>
      </c>
      <c r="H33" s="179"/>
      <c r="I33" s="179"/>
      <c r="J33" s="136">
        <f>J32+$U$10*$X$10+$AL$10+$X$10</f>
        <v>0.798611111111111</v>
      </c>
      <c r="K33" s="136"/>
      <c r="L33" s="136"/>
      <c r="M33" s="136"/>
      <c r="N33" s="137"/>
      <c r="O33" s="180" t="str">
        <f>$AG$17</f>
        <v>B2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33" t="s">
        <v>18</v>
      </c>
      <c r="AF33" s="181" t="str">
        <f>$AG$18</f>
        <v>B3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3"/>
      <c r="AW33" s="166"/>
      <c r="AX33" s="61"/>
      <c r="AY33" s="33" t="s">
        <v>17</v>
      </c>
      <c r="AZ33" s="61"/>
      <c r="BA33" s="182"/>
      <c r="BB33" s="166"/>
      <c r="BC33" s="63"/>
      <c r="BD33" s="23"/>
      <c r="BE33" s="202"/>
      <c r="BF33" s="205"/>
      <c r="BG33" s="205"/>
      <c r="BH33" s="205"/>
      <c r="BI33" s="202"/>
      <c r="BJ33" s="202"/>
      <c r="BK33" s="188"/>
      <c r="BL33" s="188"/>
      <c r="BM33" s="188"/>
      <c r="BN33" s="188"/>
      <c r="BO33" s="188"/>
      <c r="BP33" s="188"/>
      <c r="BQ33" s="188"/>
      <c r="BR33" s="188"/>
      <c r="BS33" s="188"/>
      <c r="BT33" s="202"/>
      <c r="BU33" s="206" t="str">
        <f t="shared" si="0"/>
        <v>0</v>
      </c>
      <c r="BV33" s="203" t="s">
        <v>17</v>
      </c>
      <c r="BW33" s="206" t="str">
        <f t="shared" si="1"/>
        <v>0</v>
      </c>
      <c r="BX33" s="203"/>
      <c r="BY33" s="203"/>
      <c r="BZ33" s="203"/>
      <c r="CA33" s="202" t="str">
        <f>$AG$18</f>
        <v>B3</v>
      </c>
      <c r="CB33" s="206">
        <f>SUM($BU$32+$BW$33)</f>
        <v>0</v>
      </c>
      <c r="CC33" s="204">
        <f>SUM($AW$32+$AZ$33)</f>
        <v>0</v>
      </c>
      <c r="CD33" s="208" t="s">
        <v>17</v>
      </c>
      <c r="CE33" s="209">
        <f>SUM($AZ$32+$AW$33)</f>
        <v>0</v>
      </c>
      <c r="CF33" s="210">
        <f>SUM(CC33-CE33)</f>
        <v>0</v>
      </c>
      <c r="CG33" s="204"/>
      <c r="CH33" s="204"/>
      <c r="CI33" s="199"/>
      <c r="CJ33" s="199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</row>
    <row r="34" spans="2:109" s="4" customFormat="1" ht="15.75" customHeight="1">
      <c r="B34" s="138">
        <v>7</v>
      </c>
      <c r="C34" s="139"/>
      <c r="D34" s="184" t="s">
        <v>75</v>
      </c>
      <c r="E34" s="184"/>
      <c r="F34" s="184"/>
      <c r="G34" s="184" t="s">
        <v>29</v>
      </c>
      <c r="H34" s="184"/>
      <c r="I34" s="184"/>
      <c r="J34" s="170">
        <f>$H$10</f>
        <v>0.7083333333333334</v>
      </c>
      <c r="K34" s="170"/>
      <c r="L34" s="170"/>
      <c r="M34" s="170"/>
      <c r="N34" s="171"/>
      <c r="O34" s="140" t="str">
        <f>$D$21</f>
        <v>C1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14" t="s">
        <v>18</v>
      </c>
      <c r="AF34" s="98" t="str">
        <f>$D$22</f>
        <v>C2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141"/>
      <c r="AW34" s="142"/>
      <c r="AX34" s="143"/>
      <c r="AY34" s="14" t="s">
        <v>17</v>
      </c>
      <c r="AZ34" s="143"/>
      <c r="BA34" s="144"/>
      <c r="BB34" s="142"/>
      <c r="BC34" s="148"/>
      <c r="BD34" s="15"/>
      <c r="BE34" s="202"/>
      <c r="BF34" s="205"/>
      <c r="BG34" s="205"/>
      <c r="BH34" s="205"/>
      <c r="BI34" s="202"/>
      <c r="BJ34" s="202"/>
      <c r="BK34" s="213"/>
      <c r="BL34" s="213"/>
      <c r="BM34" s="214"/>
      <c r="BN34" s="215"/>
      <c r="BO34" s="215"/>
      <c r="BP34" s="216"/>
      <c r="BQ34" s="215"/>
      <c r="BR34" s="217"/>
      <c r="BS34" s="202"/>
      <c r="BT34" s="202"/>
      <c r="BU34" s="206" t="str">
        <f t="shared" si="0"/>
        <v>0</v>
      </c>
      <c r="BV34" s="203" t="s">
        <v>17</v>
      </c>
      <c r="BW34" s="206" t="str">
        <f t="shared" si="1"/>
        <v>0</v>
      </c>
      <c r="BX34" s="203"/>
      <c r="BY34" s="203"/>
      <c r="BZ34" s="203"/>
      <c r="CA34" s="202" t="str">
        <f>$D$21</f>
        <v>C1</v>
      </c>
      <c r="CB34" s="206">
        <f>SUM($BU$34+$BW$35)</f>
        <v>0</v>
      </c>
      <c r="CC34" s="204">
        <f>SUM($AW$34+$AZ$35)</f>
        <v>0</v>
      </c>
      <c r="CD34" s="208" t="s">
        <v>17</v>
      </c>
      <c r="CE34" s="209">
        <f>SUM($AZ$34+$AW$35)</f>
        <v>0</v>
      </c>
      <c r="CF34" s="210">
        <f>SUM(CC34-CE34)</f>
        <v>0</v>
      </c>
      <c r="CG34" s="204"/>
      <c r="CH34" s="204"/>
      <c r="CI34" s="199"/>
      <c r="CJ34" s="199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</row>
    <row r="35" spans="2:109" s="4" customFormat="1" ht="15.75" customHeight="1">
      <c r="B35" s="176">
        <v>8</v>
      </c>
      <c r="C35" s="177"/>
      <c r="D35" s="177" t="s">
        <v>75</v>
      </c>
      <c r="E35" s="177"/>
      <c r="F35" s="177"/>
      <c r="G35" s="177" t="s">
        <v>29</v>
      </c>
      <c r="H35" s="177"/>
      <c r="I35" s="177"/>
      <c r="J35" s="45">
        <f>J34+$U$10*$X$10+$AL$10+$X$10</f>
        <v>0.7534722222222222</v>
      </c>
      <c r="K35" s="45"/>
      <c r="L35" s="45"/>
      <c r="M35" s="45"/>
      <c r="N35" s="45"/>
      <c r="O35" s="167" t="str">
        <f>$D$23</f>
        <v>C3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42" t="s">
        <v>18</v>
      </c>
      <c r="AF35" s="168" t="str">
        <f>$D$21</f>
        <v>C1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45"/>
      <c r="AX35" s="146"/>
      <c r="AY35" s="42" t="s">
        <v>17</v>
      </c>
      <c r="AZ35" s="146"/>
      <c r="BA35" s="147"/>
      <c r="BB35" s="145"/>
      <c r="BC35" s="163"/>
      <c r="BD35" s="15"/>
      <c r="BE35" s="202"/>
      <c r="BF35" s="205"/>
      <c r="BG35" s="205"/>
      <c r="BH35" s="205"/>
      <c r="BI35" s="202"/>
      <c r="BJ35" s="202"/>
      <c r="BK35" s="213"/>
      <c r="BL35" s="213"/>
      <c r="BM35" s="214"/>
      <c r="BN35" s="215"/>
      <c r="BO35" s="215"/>
      <c r="BP35" s="216"/>
      <c r="BQ35" s="215"/>
      <c r="BR35" s="217"/>
      <c r="BS35" s="202"/>
      <c r="BT35" s="202"/>
      <c r="BU35" s="206" t="str">
        <f t="shared" si="0"/>
        <v>0</v>
      </c>
      <c r="BV35" s="203" t="s">
        <v>17</v>
      </c>
      <c r="BW35" s="206" t="str">
        <f t="shared" si="1"/>
        <v>0</v>
      </c>
      <c r="BX35" s="203"/>
      <c r="BY35" s="203"/>
      <c r="BZ35" s="203"/>
      <c r="CA35" s="202" t="str">
        <f>$D$22</f>
        <v>C2</v>
      </c>
      <c r="CB35" s="206">
        <f>SUM($BW$34+$BU$36)</f>
        <v>0</v>
      </c>
      <c r="CC35" s="204">
        <f>SUM($AZ$34+$AW$36)</f>
        <v>0</v>
      </c>
      <c r="CD35" s="208" t="s">
        <v>17</v>
      </c>
      <c r="CE35" s="209">
        <f>SUM($AW$34+$AZ$36)</f>
        <v>0</v>
      </c>
      <c r="CF35" s="210">
        <f>SUM(CC35-CE35)</f>
        <v>0</v>
      </c>
      <c r="CG35" s="204"/>
      <c r="CH35" s="204"/>
      <c r="CI35" s="199"/>
      <c r="CJ35" s="199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2:109" s="4" customFormat="1" ht="15.75" customHeight="1" thickBot="1">
      <c r="B36" s="178">
        <v>9</v>
      </c>
      <c r="C36" s="179"/>
      <c r="D36" s="179" t="s">
        <v>75</v>
      </c>
      <c r="E36" s="179"/>
      <c r="F36" s="179"/>
      <c r="G36" s="179" t="s">
        <v>29</v>
      </c>
      <c r="H36" s="179"/>
      <c r="I36" s="179"/>
      <c r="J36" s="136">
        <f>J35+$U$10*$X$10+$AL$10+$X$10</f>
        <v>0.798611111111111</v>
      </c>
      <c r="K36" s="136"/>
      <c r="L36" s="136"/>
      <c r="M36" s="136"/>
      <c r="N36" s="137"/>
      <c r="O36" s="180" t="str">
        <f>$D$22</f>
        <v>C2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33" t="s">
        <v>18</v>
      </c>
      <c r="AF36" s="181" t="str">
        <f>$D$23</f>
        <v>C3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3"/>
      <c r="AW36" s="166"/>
      <c r="AX36" s="61"/>
      <c r="AY36" s="33" t="s">
        <v>17</v>
      </c>
      <c r="AZ36" s="61"/>
      <c r="BA36" s="182"/>
      <c r="BB36" s="166"/>
      <c r="BC36" s="63"/>
      <c r="BD36" s="15"/>
      <c r="BE36" s="202"/>
      <c r="BF36" s="205"/>
      <c r="BG36" s="205"/>
      <c r="BH36" s="205"/>
      <c r="BI36" s="202"/>
      <c r="BJ36" s="202"/>
      <c r="BK36" s="213"/>
      <c r="BL36" s="213"/>
      <c r="BM36" s="214"/>
      <c r="BN36" s="215"/>
      <c r="BO36" s="215"/>
      <c r="BP36" s="216"/>
      <c r="BQ36" s="215"/>
      <c r="BR36" s="217"/>
      <c r="BS36" s="202"/>
      <c r="BT36" s="202"/>
      <c r="BU36" s="206" t="str">
        <f t="shared" si="0"/>
        <v>0</v>
      </c>
      <c r="BV36" s="203" t="s">
        <v>17</v>
      </c>
      <c r="BW36" s="206" t="str">
        <f t="shared" si="1"/>
        <v>0</v>
      </c>
      <c r="BX36" s="203"/>
      <c r="BY36" s="203"/>
      <c r="BZ36" s="203"/>
      <c r="CA36" s="202" t="str">
        <f>$D$23</f>
        <v>C3</v>
      </c>
      <c r="CB36" s="206">
        <f>SUM($BU$35+$BW$36)</f>
        <v>0</v>
      </c>
      <c r="CC36" s="204">
        <f>SUM($AW$35+$AZ$36)</f>
        <v>0</v>
      </c>
      <c r="CD36" s="208" t="s">
        <v>17</v>
      </c>
      <c r="CE36" s="209">
        <f>SUM($AZ$35+$AW$36)</f>
        <v>0</v>
      </c>
      <c r="CF36" s="210">
        <f>SUM(CC36-CE36)</f>
        <v>0</v>
      </c>
      <c r="CG36" s="204"/>
      <c r="CH36" s="204"/>
      <c r="CI36" s="199"/>
      <c r="CJ36" s="199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</row>
    <row r="37" spans="2:109" s="4" customFormat="1" ht="15.75" customHeight="1">
      <c r="B37" s="138">
        <v>10</v>
      </c>
      <c r="C37" s="139"/>
      <c r="D37" s="184" t="s">
        <v>82</v>
      </c>
      <c r="E37" s="184"/>
      <c r="F37" s="184"/>
      <c r="G37" s="184" t="s">
        <v>30</v>
      </c>
      <c r="H37" s="184"/>
      <c r="I37" s="184"/>
      <c r="J37" s="170">
        <f>$H$10</f>
        <v>0.7083333333333334</v>
      </c>
      <c r="K37" s="170"/>
      <c r="L37" s="170"/>
      <c r="M37" s="170"/>
      <c r="N37" s="171"/>
      <c r="O37" s="140" t="str">
        <f>$AG$21</f>
        <v>D1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14" t="s">
        <v>18</v>
      </c>
      <c r="AF37" s="98" t="str">
        <f>$AG$22</f>
        <v>D2</v>
      </c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141"/>
      <c r="AW37" s="142"/>
      <c r="AX37" s="143"/>
      <c r="AY37" s="14" t="s">
        <v>17</v>
      </c>
      <c r="AZ37" s="143"/>
      <c r="BA37" s="144"/>
      <c r="BB37" s="142"/>
      <c r="BC37" s="148"/>
      <c r="BD37" s="15"/>
      <c r="BE37" s="202"/>
      <c r="BF37" s="205"/>
      <c r="BG37" s="205"/>
      <c r="BH37" s="205"/>
      <c r="BI37" s="202"/>
      <c r="BJ37" s="202"/>
      <c r="BK37" s="213"/>
      <c r="BL37" s="213"/>
      <c r="BM37" s="214"/>
      <c r="BN37" s="215"/>
      <c r="BO37" s="215"/>
      <c r="BP37" s="216"/>
      <c r="BQ37" s="215"/>
      <c r="BR37" s="217"/>
      <c r="BS37" s="202"/>
      <c r="BT37" s="202"/>
      <c r="BU37" s="206" t="str">
        <f t="shared" si="0"/>
        <v>0</v>
      </c>
      <c r="BV37" s="203" t="s">
        <v>17</v>
      </c>
      <c r="BW37" s="206" t="str">
        <f t="shared" si="1"/>
        <v>0</v>
      </c>
      <c r="BX37" s="203"/>
      <c r="BY37" s="203"/>
      <c r="BZ37" s="203"/>
      <c r="CA37" s="202" t="str">
        <f>$AG$21</f>
        <v>D1</v>
      </c>
      <c r="CB37" s="206">
        <f>SUM($BU$37+$BW$38)</f>
        <v>0</v>
      </c>
      <c r="CC37" s="204">
        <f>SUM($AW$37+$AZ$38)</f>
        <v>0</v>
      </c>
      <c r="CD37" s="208" t="s">
        <v>17</v>
      </c>
      <c r="CE37" s="209">
        <f>SUM($AZ$37+$AW$38)</f>
        <v>0</v>
      </c>
      <c r="CF37" s="210">
        <f>SUM(CC37-CE37)</f>
        <v>0</v>
      </c>
      <c r="CG37" s="204"/>
      <c r="CH37" s="204"/>
      <c r="CI37" s="199"/>
      <c r="CJ37" s="199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</row>
    <row r="38" spans="2:109" s="4" customFormat="1" ht="15.75" customHeight="1">
      <c r="B38" s="176">
        <v>11</v>
      </c>
      <c r="C38" s="177"/>
      <c r="D38" s="177" t="s">
        <v>82</v>
      </c>
      <c r="E38" s="177"/>
      <c r="F38" s="177"/>
      <c r="G38" s="177" t="s">
        <v>30</v>
      </c>
      <c r="H38" s="177"/>
      <c r="I38" s="177"/>
      <c r="J38" s="45">
        <f>J37+$U$10*$X$10+$AL$10+$X$10</f>
        <v>0.7534722222222222</v>
      </c>
      <c r="K38" s="45"/>
      <c r="L38" s="45"/>
      <c r="M38" s="45"/>
      <c r="N38" s="45"/>
      <c r="O38" s="167" t="str">
        <f>$AG$23</f>
        <v>D3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42" t="s">
        <v>18</v>
      </c>
      <c r="AF38" s="168" t="str">
        <f>$AG$21</f>
        <v>D1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9"/>
      <c r="AW38" s="145"/>
      <c r="AX38" s="146"/>
      <c r="AY38" s="42" t="s">
        <v>17</v>
      </c>
      <c r="AZ38" s="146"/>
      <c r="BA38" s="147"/>
      <c r="BB38" s="145"/>
      <c r="BC38" s="163"/>
      <c r="BD38" s="15"/>
      <c r="BE38" s="202"/>
      <c r="BF38" s="205"/>
      <c r="BG38" s="205"/>
      <c r="BH38" s="205"/>
      <c r="BI38" s="202"/>
      <c r="BJ38" s="202"/>
      <c r="BK38" s="213"/>
      <c r="BL38" s="213"/>
      <c r="BM38" s="218"/>
      <c r="BN38" s="215"/>
      <c r="BO38" s="215"/>
      <c r="BP38" s="216"/>
      <c r="BQ38" s="215"/>
      <c r="BR38" s="219"/>
      <c r="BS38" s="202"/>
      <c r="BT38" s="202"/>
      <c r="BU38" s="206" t="str">
        <f t="shared" si="0"/>
        <v>0</v>
      </c>
      <c r="BV38" s="203" t="s">
        <v>17</v>
      </c>
      <c r="BW38" s="206" t="str">
        <f t="shared" si="1"/>
        <v>0</v>
      </c>
      <c r="BX38" s="203"/>
      <c r="BY38" s="203"/>
      <c r="BZ38" s="203"/>
      <c r="CA38" s="202" t="str">
        <f>$AG$22</f>
        <v>D2</v>
      </c>
      <c r="CB38" s="206">
        <f>SUM($BW$37+$BU$39)</f>
        <v>0</v>
      </c>
      <c r="CC38" s="204">
        <f>SUM($AZ$37+$AW$39)</f>
        <v>0</v>
      </c>
      <c r="CD38" s="208" t="s">
        <v>17</v>
      </c>
      <c r="CE38" s="209">
        <f>SUM($AW$37+$AZ$39)</f>
        <v>0</v>
      </c>
      <c r="CF38" s="210">
        <f>SUM(CC38-CE38)</f>
        <v>0</v>
      </c>
      <c r="CG38" s="204"/>
      <c r="CH38" s="204"/>
      <c r="CI38" s="199"/>
      <c r="CJ38" s="199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</row>
    <row r="39" spans="2:109" s="4" customFormat="1" ht="15.75" customHeight="1" thickBot="1">
      <c r="B39" s="178">
        <v>12</v>
      </c>
      <c r="C39" s="179"/>
      <c r="D39" s="179" t="s">
        <v>82</v>
      </c>
      <c r="E39" s="179"/>
      <c r="F39" s="179"/>
      <c r="G39" s="179" t="s">
        <v>30</v>
      </c>
      <c r="H39" s="179"/>
      <c r="I39" s="179"/>
      <c r="J39" s="136">
        <f>J38+$U$10*$X$10+$AL$10+$X$10</f>
        <v>0.798611111111111</v>
      </c>
      <c r="K39" s="136"/>
      <c r="L39" s="136"/>
      <c r="M39" s="136"/>
      <c r="N39" s="137"/>
      <c r="O39" s="180" t="str">
        <f>$AG$22</f>
        <v>D2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33" t="s">
        <v>18</v>
      </c>
      <c r="AF39" s="181" t="str">
        <f>$AG$23</f>
        <v>D3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3"/>
      <c r="AW39" s="166"/>
      <c r="AX39" s="61"/>
      <c r="AY39" s="33" t="s">
        <v>17</v>
      </c>
      <c r="AZ39" s="61"/>
      <c r="BA39" s="182"/>
      <c r="BB39" s="166"/>
      <c r="BC39" s="63"/>
      <c r="BD39" s="15"/>
      <c r="BE39" s="202"/>
      <c r="BF39" s="205"/>
      <c r="BG39" s="205"/>
      <c r="BH39" s="205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6" t="str">
        <f t="shared" si="0"/>
        <v>0</v>
      </c>
      <c r="BV39" s="203" t="s">
        <v>17</v>
      </c>
      <c r="BW39" s="206" t="str">
        <f t="shared" si="1"/>
        <v>0</v>
      </c>
      <c r="BX39" s="203"/>
      <c r="BY39" s="203"/>
      <c r="BZ39" s="203"/>
      <c r="CA39" s="202" t="str">
        <f>$AG$23</f>
        <v>D3</v>
      </c>
      <c r="CB39" s="206">
        <f>SUM($BU$38+$BW$39)</f>
        <v>0</v>
      </c>
      <c r="CC39" s="204">
        <f>SUM($AW$38+$AZ$39)</f>
        <v>0</v>
      </c>
      <c r="CD39" s="208" t="s">
        <v>17</v>
      </c>
      <c r="CE39" s="209">
        <f>SUM($AZ$38+$AW$39)</f>
        <v>0</v>
      </c>
      <c r="CF39" s="210">
        <f>SUM(CC39-CE39)</f>
        <v>0</v>
      </c>
      <c r="CG39" s="204"/>
      <c r="CH39" s="204"/>
      <c r="CI39" s="199"/>
      <c r="CJ39" s="199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</row>
    <row r="40" spans="56:109" ht="15.75" customHeight="1">
      <c r="BD40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2:75" ht="12.75">
      <c r="B41" s="1" t="s">
        <v>25</v>
      </c>
      <c r="BU41" s="206"/>
      <c r="BW41" s="206"/>
    </row>
    <row r="42" spans="73:75" ht="6" customHeight="1" thickBot="1">
      <c r="BU42" s="206"/>
      <c r="BW42" s="206"/>
    </row>
    <row r="43" spans="2:88" s="8" customFormat="1" ht="13.5" customHeight="1" thickBot="1">
      <c r="B43" s="117" t="s">
        <v>10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18"/>
      <c r="P43" s="117" t="s">
        <v>22</v>
      </c>
      <c r="Q43" s="48"/>
      <c r="R43" s="118"/>
      <c r="S43" s="117" t="s">
        <v>23</v>
      </c>
      <c r="T43" s="48"/>
      <c r="U43" s="48"/>
      <c r="V43" s="48"/>
      <c r="W43" s="118"/>
      <c r="X43" s="117" t="s">
        <v>24</v>
      </c>
      <c r="Y43" s="48"/>
      <c r="Z43" s="118"/>
      <c r="AA43" s="9"/>
      <c r="AB43" s="9"/>
      <c r="AC43" s="9"/>
      <c r="AD43" s="9"/>
      <c r="AE43" s="117" t="s">
        <v>11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118"/>
      <c r="AS43" s="117" t="s">
        <v>22</v>
      </c>
      <c r="AT43" s="48"/>
      <c r="AU43" s="118"/>
      <c r="AV43" s="117" t="s">
        <v>23</v>
      </c>
      <c r="AW43" s="48"/>
      <c r="AX43" s="48"/>
      <c r="AY43" s="48"/>
      <c r="AZ43" s="118"/>
      <c r="BA43" s="117" t="s">
        <v>24</v>
      </c>
      <c r="BB43" s="48"/>
      <c r="BC43" s="118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06"/>
      <c r="BV43" s="221"/>
      <c r="BW43" s="206"/>
      <c r="BX43" s="221"/>
      <c r="BY43" s="221"/>
      <c r="BZ43" s="221"/>
      <c r="CA43" s="220"/>
      <c r="CB43" s="220"/>
      <c r="CC43" s="222"/>
      <c r="CD43" s="222"/>
      <c r="CE43" s="222"/>
      <c r="CF43" s="222"/>
      <c r="CG43" s="222"/>
      <c r="CH43" s="222"/>
      <c r="CI43" s="223"/>
      <c r="CJ43" s="223"/>
    </row>
    <row r="44" spans="2:75" ht="20.25" customHeight="1">
      <c r="B44" s="119" t="s">
        <v>6</v>
      </c>
      <c r="C44" s="120"/>
      <c r="D44" s="121">
        <f>IF(ISBLANK($AZ$28),"",$CA$28)</f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/>
      <c r="P44" s="124">
        <f>IF(ISBLANK($AZ$28),"",$CB$28)</f>
      </c>
      <c r="Q44" s="125"/>
      <c r="R44" s="126"/>
      <c r="S44" s="120">
        <f>IF(ISBLANK($AZ$28),"",$CC$28)</f>
      </c>
      <c r="T44" s="120"/>
      <c r="U44" s="10" t="s">
        <v>17</v>
      </c>
      <c r="V44" s="120">
        <f>IF(ISBLANK($AZ$28),"",$CE$28)</f>
      </c>
      <c r="W44" s="120"/>
      <c r="X44" s="127">
        <f>IF(ISBLANK($AZ$28),"",$CF$28)</f>
      </c>
      <c r="Y44" s="128"/>
      <c r="Z44" s="129"/>
      <c r="AA44" s="4"/>
      <c r="AB44" s="4"/>
      <c r="AC44" s="4"/>
      <c r="AD44" s="4"/>
      <c r="AE44" s="119" t="s">
        <v>6</v>
      </c>
      <c r="AF44" s="120"/>
      <c r="AG44" s="121">
        <f>IF(ISBLANK($AZ$31),"",$CA$31)</f>
      </c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3"/>
      <c r="AS44" s="124">
        <f>IF(ISBLANK($AZ$31),"",$CB$31)</f>
      </c>
      <c r="AT44" s="125"/>
      <c r="AU44" s="126"/>
      <c r="AV44" s="120">
        <f>IF(ISBLANK($AZ$31),"",$CC$31)</f>
      </c>
      <c r="AW44" s="120"/>
      <c r="AX44" s="10" t="s">
        <v>17</v>
      </c>
      <c r="AY44" s="120">
        <f>IF(ISBLANK($AZ$31),"",$CE$31)</f>
      </c>
      <c r="AZ44" s="120"/>
      <c r="BA44" s="127">
        <f>IF(ISBLANK($AZ$31),"",$CF$31)</f>
      </c>
      <c r="BB44" s="128"/>
      <c r="BC44" s="129"/>
      <c r="BU44" s="206"/>
      <c r="BW44" s="206"/>
    </row>
    <row r="45" spans="2:75" ht="20.25" customHeight="1">
      <c r="B45" s="109" t="s">
        <v>7</v>
      </c>
      <c r="C45" s="110"/>
      <c r="D45" s="111">
        <f>IF(ISBLANK($AZ$28),"",CA29)</f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3"/>
      <c r="P45" s="133">
        <f>IF(ISBLANK($AZ$28),"",$CB$29)</f>
      </c>
      <c r="Q45" s="134"/>
      <c r="R45" s="135"/>
      <c r="S45" s="110">
        <f>IF(ISBLANK($AZ$28),"",$CC$29)</f>
      </c>
      <c r="T45" s="110"/>
      <c r="U45" s="11" t="s">
        <v>17</v>
      </c>
      <c r="V45" s="110">
        <f>IF(ISBLANK($AZ$28),"",$CE$29)</f>
      </c>
      <c r="W45" s="110"/>
      <c r="X45" s="130">
        <f>IF(ISBLANK($AZ$28),"",$CF$29)</f>
      </c>
      <c r="Y45" s="131"/>
      <c r="Z45" s="132"/>
      <c r="AA45" s="4"/>
      <c r="AB45" s="4"/>
      <c r="AC45" s="4"/>
      <c r="AD45" s="4"/>
      <c r="AE45" s="109" t="s">
        <v>7</v>
      </c>
      <c r="AF45" s="110"/>
      <c r="AG45" s="111">
        <f>IF(ISBLANK($AZ$31),"",$CA$32)</f>
      </c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3"/>
      <c r="AS45" s="133">
        <f>IF(ISBLANK($AZ$31),"",$CB$32)</f>
      </c>
      <c r="AT45" s="134"/>
      <c r="AU45" s="135"/>
      <c r="AV45" s="110">
        <f>IF(ISBLANK($AZ$31),"",$CC$32)</f>
      </c>
      <c r="AW45" s="110"/>
      <c r="AX45" s="11" t="s">
        <v>17</v>
      </c>
      <c r="AY45" s="110">
        <f>IF(ISBLANK($AZ$31),"",$CE$32)</f>
      </c>
      <c r="AZ45" s="110"/>
      <c r="BA45" s="130">
        <f>IF(ISBLANK($AZ$31),"",$CF$32)</f>
      </c>
      <c r="BB45" s="131"/>
      <c r="BC45" s="132"/>
      <c r="BU45" s="206"/>
      <c r="BW45" s="206"/>
    </row>
    <row r="46" spans="2:75" ht="20.25" customHeight="1" thickBot="1">
      <c r="B46" s="185" t="s">
        <v>8</v>
      </c>
      <c r="C46" s="102"/>
      <c r="D46" s="114">
        <f>IF(ISBLANK($AZ$28),"",CA30)</f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P46" s="106">
        <f>IF(ISBLANK($AZ$28),"",$CB$30)</f>
      </c>
      <c r="Q46" s="107"/>
      <c r="R46" s="108"/>
      <c r="S46" s="102">
        <f>IF(ISBLANK($AZ$28),"",$CC$30)</f>
      </c>
      <c r="T46" s="102"/>
      <c r="U46" s="12" t="s">
        <v>17</v>
      </c>
      <c r="V46" s="102">
        <f>IF(ISBLANK($AZ$28),"",$CE$30)</f>
      </c>
      <c r="W46" s="102"/>
      <c r="X46" s="103">
        <f>IF(ISBLANK($AZ$28),"",$CF$30)</f>
      </c>
      <c r="Y46" s="104"/>
      <c r="Z46" s="105"/>
      <c r="AA46" s="4"/>
      <c r="AB46" s="4"/>
      <c r="AC46" s="4"/>
      <c r="AD46" s="4"/>
      <c r="AE46" s="185" t="s">
        <v>8</v>
      </c>
      <c r="AF46" s="102"/>
      <c r="AG46" s="114">
        <f>IF(ISBLANK($AZ$31),"",$CA$33)</f>
      </c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06">
        <f>IF(ISBLANK($AZ$31),"",$CB$33)</f>
      </c>
      <c r="AT46" s="107"/>
      <c r="AU46" s="108"/>
      <c r="AV46" s="102">
        <f>IF(ISBLANK($AZ$31),"",$CC$33)</f>
      </c>
      <c r="AW46" s="102"/>
      <c r="AX46" s="12" t="s">
        <v>17</v>
      </c>
      <c r="AY46" s="102">
        <f>IF(ISBLANK($AZ$31),"",$CE$33)</f>
      </c>
      <c r="AZ46" s="102"/>
      <c r="BA46" s="103">
        <f>IF(ISBLANK($AZ$31),"",$CF$33)</f>
      </c>
      <c r="BB46" s="104"/>
      <c r="BC46" s="105"/>
      <c r="BU46" s="206"/>
      <c r="BW46" s="206"/>
    </row>
    <row r="47" spans="56:109" ht="12.75">
      <c r="BD47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73:75" ht="9" customHeight="1" thickBot="1">
      <c r="BU48" s="206"/>
      <c r="BW48" s="206"/>
    </row>
    <row r="49" spans="2:80" ht="13.5" thickBot="1">
      <c r="B49" s="117" t="s">
        <v>27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18"/>
      <c r="P49" s="117" t="s">
        <v>22</v>
      </c>
      <c r="Q49" s="48"/>
      <c r="R49" s="118"/>
      <c r="S49" s="117" t="s">
        <v>23</v>
      </c>
      <c r="T49" s="48"/>
      <c r="U49" s="48"/>
      <c r="V49" s="48"/>
      <c r="W49" s="118"/>
      <c r="X49" s="117" t="s">
        <v>24</v>
      </c>
      <c r="Y49" s="48"/>
      <c r="Z49" s="118"/>
      <c r="AA49" s="9"/>
      <c r="AB49" s="9"/>
      <c r="AC49" s="9"/>
      <c r="AD49" s="9"/>
      <c r="AE49" s="117" t="s">
        <v>28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118"/>
      <c r="AS49" s="117" t="s">
        <v>22</v>
      </c>
      <c r="AT49" s="48"/>
      <c r="AU49" s="118"/>
      <c r="AV49" s="117" t="s">
        <v>23</v>
      </c>
      <c r="AW49" s="48"/>
      <c r="AX49" s="48"/>
      <c r="AY49" s="48"/>
      <c r="AZ49" s="118"/>
      <c r="BA49" s="117" t="s">
        <v>24</v>
      </c>
      <c r="BB49" s="48"/>
      <c r="BC49" s="118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06"/>
      <c r="BV49" s="24"/>
      <c r="BW49" s="206"/>
      <c r="BX49" s="24"/>
      <c r="BY49" s="24"/>
      <c r="BZ49" s="24"/>
      <c r="CA49" s="190"/>
      <c r="CB49" s="190"/>
    </row>
    <row r="50" spans="2:80" ht="20.25" customHeight="1">
      <c r="B50" s="119" t="s">
        <v>6</v>
      </c>
      <c r="C50" s="120"/>
      <c r="D50" s="121">
        <f>IF(ISBLANK($AZ$34),"",$CA$34)</f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  <c r="P50" s="124">
        <f>IF(ISBLANK($AZ$34),"",$CB$34)</f>
      </c>
      <c r="Q50" s="125"/>
      <c r="R50" s="126"/>
      <c r="S50" s="120">
        <f>IF(ISBLANK($AZ$34),"",$CC$34)</f>
      </c>
      <c r="T50" s="120"/>
      <c r="U50" s="10" t="s">
        <v>17</v>
      </c>
      <c r="V50" s="120">
        <f>IF(ISBLANK($AZ$34),"",$CE$34)</f>
      </c>
      <c r="W50" s="120"/>
      <c r="X50" s="127">
        <f>IF(ISBLANK($AZ$34),"",$CF$34)</f>
      </c>
      <c r="Y50" s="128"/>
      <c r="Z50" s="129"/>
      <c r="AA50" s="4"/>
      <c r="AB50" s="4"/>
      <c r="AC50" s="4"/>
      <c r="AD50" s="4"/>
      <c r="AE50" s="119" t="s">
        <v>6</v>
      </c>
      <c r="AF50" s="120"/>
      <c r="AG50" s="121">
        <f>IF(ISBLANK($AZ$37),"",$CA$37)</f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4">
        <f>IF(ISBLANK($AZ$37),"",$CB$37)</f>
      </c>
      <c r="AT50" s="125"/>
      <c r="AU50" s="126"/>
      <c r="AV50" s="120">
        <f>IF(ISBLANK($AZ$37),"",$CC$37)</f>
      </c>
      <c r="AW50" s="120"/>
      <c r="AX50" s="10" t="s">
        <v>17</v>
      </c>
      <c r="AY50" s="120">
        <f>IF(ISBLANK($AZ$37),"",$CE$37)</f>
      </c>
      <c r="AZ50" s="120"/>
      <c r="BA50" s="127">
        <f>IF(ISBLANK($AZ$37),"",$CF$37)</f>
      </c>
      <c r="BB50" s="128"/>
      <c r="BC50" s="129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06"/>
      <c r="BV50" s="24"/>
      <c r="BW50" s="206"/>
      <c r="BX50" s="24"/>
      <c r="BY50" s="24"/>
      <c r="BZ50" s="24"/>
      <c r="CA50" s="190"/>
      <c r="CB50" s="190"/>
    </row>
    <row r="51" spans="2:80" ht="20.25" customHeight="1">
      <c r="B51" s="109" t="s">
        <v>7</v>
      </c>
      <c r="C51" s="110"/>
      <c r="D51" s="111">
        <f>IF(ISBLANK($AZ$34),"",$CA$35)</f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33">
        <f>IF(ISBLANK($AZ$34),"",$CB$35)</f>
      </c>
      <c r="Q51" s="134"/>
      <c r="R51" s="135"/>
      <c r="S51" s="110">
        <f>IF(ISBLANK($AZ$34),"",$CC$35)</f>
      </c>
      <c r="T51" s="110"/>
      <c r="U51" s="11" t="s">
        <v>17</v>
      </c>
      <c r="V51" s="110">
        <f>IF(ISBLANK($AZ$34),"",$CE$35)</f>
      </c>
      <c r="W51" s="110"/>
      <c r="X51" s="130">
        <f>IF(ISBLANK($AZ$34),"",$CF$35)</f>
      </c>
      <c r="Y51" s="131"/>
      <c r="Z51" s="132"/>
      <c r="AA51" s="4"/>
      <c r="AB51" s="4"/>
      <c r="AC51" s="4"/>
      <c r="AD51" s="4"/>
      <c r="AE51" s="109" t="s">
        <v>7</v>
      </c>
      <c r="AF51" s="110"/>
      <c r="AG51" s="111">
        <f>IF(ISBLANK($AZ$37),"",$CA$38)</f>
      </c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133">
        <f>IF(ISBLANK($AZ$37),"",$CB$38)</f>
      </c>
      <c r="AT51" s="134"/>
      <c r="AU51" s="135"/>
      <c r="AV51" s="110">
        <f>IF(ISBLANK($AZ$37),"",$CC$38)</f>
      </c>
      <c r="AW51" s="110"/>
      <c r="AX51" s="11" t="s">
        <v>17</v>
      </c>
      <c r="AY51" s="110">
        <f>IF(ISBLANK($AZ$37),"",$CE$38)</f>
      </c>
      <c r="AZ51" s="110"/>
      <c r="BA51" s="130">
        <f>IF(ISBLANK($AZ$37),"",$CF$38)</f>
      </c>
      <c r="BB51" s="131"/>
      <c r="BC51" s="132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06"/>
      <c r="BV51" s="24"/>
      <c r="BW51" s="206"/>
      <c r="BX51" s="24"/>
      <c r="BY51" s="24"/>
      <c r="BZ51" s="24"/>
      <c r="CA51" s="190"/>
      <c r="CB51" s="190"/>
    </row>
    <row r="52" spans="2:80" ht="20.25" customHeight="1" thickBot="1">
      <c r="B52" s="185" t="s">
        <v>8</v>
      </c>
      <c r="C52" s="102"/>
      <c r="D52" s="114">
        <f>IF(ISBLANK($AZ$34),"",$CA$36)</f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6"/>
      <c r="P52" s="106">
        <f>IF(ISBLANK($AZ$34),"",$CB$36)</f>
      </c>
      <c r="Q52" s="107"/>
      <c r="R52" s="108"/>
      <c r="S52" s="102">
        <f>IF(ISBLANK($AZ$34),"",$CC$36)</f>
      </c>
      <c r="T52" s="102"/>
      <c r="U52" s="12" t="s">
        <v>17</v>
      </c>
      <c r="V52" s="102">
        <f>IF(ISBLANK($AZ$34),"",$CE$36)</f>
      </c>
      <c r="W52" s="102"/>
      <c r="X52" s="103">
        <f>IF(ISBLANK($AZ$34),"",$CF$36)</f>
      </c>
      <c r="Y52" s="104"/>
      <c r="Z52" s="105"/>
      <c r="AA52" s="4"/>
      <c r="AB52" s="4"/>
      <c r="AC52" s="4"/>
      <c r="AD52" s="4"/>
      <c r="AE52" s="185" t="s">
        <v>8</v>
      </c>
      <c r="AF52" s="102"/>
      <c r="AG52" s="114">
        <f>IF(ISBLANK($AZ$37),"",$CA$39)</f>
      </c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106">
        <f>IF(ISBLANK($AZ$37),"",$CB$39)</f>
      </c>
      <c r="AT52" s="107"/>
      <c r="AU52" s="108"/>
      <c r="AV52" s="102">
        <f>IF(ISBLANK($AZ$37),"",$CC$39)</f>
      </c>
      <c r="AW52" s="102"/>
      <c r="AX52" s="12" t="s">
        <v>17</v>
      </c>
      <c r="AY52" s="102">
        <f>IF(ISBLANK($AZ$37),"",$CE$39)</f>
      </c>
      <c r="AZ52" s="102"/>
      <c r="BA52" s="103">
        <f>IF(ISBLANK($AZ$37),"",$CF$39)</f>
      </c>
      <c r="BB52" s="104"/>
      <c r="BC52" s="105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06"/>
      <c r="BV52" s="24"/>
      <c r="BW52" s="206"/>
      <c r="BX52" s="24"/>
      <c r="BY52" s="24"/>
      <c r="BZ52" s="24"/>
      <c r="CA52" s="190"/>
      <c r="CB52" s="190"/>
    </row>
    <row r="53" spans="2:75" ht="13.5" customHeight="1">
      <c r="B53" s="18"/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1"/>
      <c r="AX53" s="21"/>
      <c r="AY53" s="21"/>
      <c r="AZ53" s="21"/>
      <c r="BA53" s="21"/>
      <c r="BB53" s="21"/>
      <c r="BC53" s="21"/>
      <c r="BD53" s="16"/>
      <c r="BF53" s="205"/>
      <c r="BG53" s="205"/>
      <c r="BH53" s="205"/>
      <c r="BU53" s="206"/>
      <c r="BW53" s="206"/>
    </row>
    <row r="54" spans="2:75" ht="5.25" customHeight="1">
      <c r="B54" s="18"/>
      <c r="C54" s="18"/>
      <c r="D54" s="18"/>
      <c r="E54" s="18"/>
      <c r="F54" s="18"/>
      <c r="G54" s="18"/>
      <c r="H54" s="18"/>
      <c r="I54" s="18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  <c r="AX54" s="21"/>
      <c r="AY54" s="21"/>
      <c r="AZ54" s="21"/>
      <c r="BA54" s="21"/>
      <c r="BB54" s="21"/>
      <c r="BC54" s="21"/>
      <c r="BD54" s="16"/>
      <c r="BF54" s="205"/>
      <c r="BG54" s="205"/>
      <c r="BH54" s="205"/>
      <c r="BU54" s="206"/>
      <c r="BW54" s="206"/>
    </row>
    <row r="55" spans="2:75" ht="33">
      <c r="B55" s="160" t="str">
        <f>$A$2</f>
        <v>FC Musterhausen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U55" s="206"/>
      <c r="BW55" s="206"/>
    </row>
    <row r="56" spans="73:75" ht="6.75" customHeight="1">
      <c r="BU56" s="206"/>
      <c r="BW56" s="206"/>
    </row>
    <row r="57" spans="2:76" ht="18">
      <c r="B57" s="1" t="s">
        <v>85</v>
      </c>
      <c r="W57" s="186" t="s">
        <v>84</v>
      </c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BX57" s="188"/>
    </row>
    <row r="58" spans="76:86" ht="15.75" customHeight="1">
      <c r="BX58" s="188"/>
      <c r="BY58" s="188"/>
      <c r="BZ58" s="188"/>
      <c r="CG58" s="24"/>
      <c r="CH58" s="24"/>
    </row>
    <row r="59" spans="1:86" ht="15.75">
      <c r="A59" s="2"/>
      <c r="B59" s="2"/>
      <c r="C59" s="2"/>
      <c r="D59" s="2"/>
      <c r="E59" s="2"/>
      <c r="F59" s="2"/>
      <c r="G59" s="6" t="s">
        <v>0</v>
      </c>
      <c r="H59" s="99">
        <v>0.625</v>
      </c>
      <c r="I59" s="99"/>
      <c r="J59" s="99"/>
      <c r="K59" s="99"/>
      <c r="L59" s="99"/>
      <c r="M59" s="7" t="s">
        <v>1</v>
      </c>
      <c r="N59" s="2"/>
      <c r="O59" s="2"/>
      <c r="P59" s="2"/>
      <c r="Q59" s="2"/>
      <c r="R59" s="2"/>
      <c r="S59" s="2"/>
      <c r="T59" s="2"/>
      <c r="U59" s="6" t="s">
        <v>2</v>
      </c>
      <c r="V59" s="100">
        <v>2</v>
      </c>
      <c r="W59" s="100"/>
      <c r="X59" s="17" t="s">
        <v>26</v>
      </c>
      <c r="Y59" s="101">
        <v>0.020833333333333332</v>
      </c>
      <c r="Z59" s="101"/>
      <c r="AA59" s="101"/>
      <c r="AB59" s="101"/>
      <c r="AC59" s="101"/>
      <c r="AD59" s="7" t="s">
        <v>3</v>
      </c>
      <c r="AE59" s="2"/>
      <c r="AF59" s="2"/>
      <c r="AG59" s="2"/>
      <c r="AH59" s="2"/>
      <c r="AI59" s="2"/>
      <c r="AJ59" s="2"/>
      <c r="AK59" s="6" t="s">
        <v>4</v>
      </c>
      <c r="AL59" s="101">
        <v>0.003472222222222222</v>
      </c>
      <c r="AM59" s="101"/>
      <c r="AN59" s="101"/>
      <c r="AO59" s="101"/>
      <c r="AP59" s="101"/>
      <c r="AQ59" s="7" t="s">
        <v>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X59" s="188"/>
      <c r="BY59" s="188"/>
      <c r="BZ59" s="188"/>
      <c r="CG59" s="24"/>
      <c r="CH59" s="24"/>
    </row>
    <row r="60" spans="76:86" ht="5.25" customHeight="1" thickBot="1">
      <c r="BX60" s="188"/>
      <c r="BY60" s="188"/>
      <c r="BZ60" s="188"/>
      <c r="CG60" s="24"/>
      <c r="CH60" s="24"/>
    </row>
    <row r="61" spans="2:86" ht="19.5" customHeight="1" thickBot="1">
      <c r="B61" s="92" t="s">
        <v>12</v>
      </c>
      <c r="C61" s="93"/>
      <c r="D61" s="94" t="s">
        <v>72</v>
      </c>
      <c r="E61" s="95"/>
      <c r="F61" s="95"/>
      <c r="G61" s="95"/>
      <c r="H61" s="95"/>
      <c r="I61" s="93"/>
      <c r="J61" s="94" t="s">
        <v>15</v>
      </c>
      <c r="K61" s="95"/>
      <c r="L61" s="95"/>
      <c r="M61" s="95"/>
      <c r="N61" s="93"/>
      <c r="O61" s="94" t="s">
        <v>48</v>
      </c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3"/>
      <c r="AW61" s="94" t="s">
        <v>19</v>
      </c>
      <c r="AX61" s="95"/>
      <c r="AY61" s="95"/>
      <c r="AZ61" s="95"/>
      <c r="BA61" s="93"/>
      <c r="BB61" s="94"/>
      <c r="BC61" s="96"/>
      <c r="BX61" s="188"/>
      <c r="BY61" s="188"/>
      <c r="BZ61" s="188"/>
      <c r="CA61" s="188">
        <f>IF(ISBLANK($AZ$30),"",IF(AND($X$44=$X$45,$P$45=$P$44,$S$45=$S$44),1,0))</f>
      </c>
      <c r="CB61" s="188">
        <f>IF(ISBLANK($AZ$30),"",IF(AND($X$46=$X$45,$P$45=$P$46,$S$45=$S$46),1,0))</f>
      </c>
      <c r="CC61" s="190">
        <f>SUM(CA61:CB61)</f>
        <v>0</v>
      </c>
      <c r="CG61" s="24"/>
      <c r="CH61" s="24"/>
    </row>
    <row r="62" spans="2:86" ht="18" customHeight="1">
      <c r="B62" s="54">
        <v>13</v>
      </c>
      <c r="C62" s="55"/>
      <c r="D62" s="72" t="s">
        <v>83</v>
      </c>
      <c r="E62" s="73"/>
      <c r="F62" s="73"/>
      <c r="G62" s="73"/>
      <c r="H62" s="73"/>
      <c r="I62" s="74"/>
      <c r="J62" s="78">
        <f>H59</f>
        <v>0.625</v>
      </c>
      <c r="K62" s="79"/>
      <c r="L62" s="79"/>
      <c r="M62" s="79"/>
      <c r="N62" s="80"/>
      <c r="O62" s="97">
        <f>IF(ISBLANK($AZ$30),"",IF(AND($CA$61=1),"ACHTUNG! Mannschaften gleich!",$D$44))</f>
      </c>
      <c r="P62" s="98">
        <f>IF(ISBLANK($AZ$48),"",IF(AND(#REF!=#REF!,#REF!=#REF!,#REF!=#REF!),1,0))</f>
      </c>
      <c r="Q62" s="98">
        <f>IF(ISBLANK($AZ$48),"",IF(AND(#REF!=#REF!,#REF!=#REF!,#REF!=#REF!),1,0))</f>
      </c>
      <c r="R62" s="98">
        <f>IF(ISBLANK($AZ$48),"",IF(AND(#REF!=#REF!,#REF!=#REF!,#REF!=#REF!),1,0))</f>
      </c>
      <c r="S62" s="98">
        <f>IF(ISBLANK($AZ$48),"",IF(AND(#REF!=#REF!,#REF!=#REF!,#REF!=#REF!),1,0))</f>
      </c>
      <c r="T62" s="98">
        <f>IF(ISBLANK($AZ$48),"",IF(AND(#REF!=#REF!,#REF!=#REF!,#REF!=#REF!),1,0))</f>
      </c>
      <c r="U62" s="98">
        <f>IF(ISBLANK($AZ$48),"",IF(AND(#REF!=#REF!,#REF!=#REF!,#REF!=#REF!),1,0))</f>
      </c>
      <c r="V62" s="98">
        <f>IF(ISBLANK($AZ$48),"",IF(AND(#REF!=#REF!,#REF!=#REF!,#REF!=#REF!),1,0))</f>
      </c>
      <c r="W62" s="98">
        <f>IF(ISBLANK($AZ$48),"",IF(AND(#REF!=#REF!,#REF!=#REF!,#REF!=#REF!),1,0))</f>
      </c>
      <c r="X62" s="98">
        <f>IF(ISBLANK($AZ$48),"",IF(AND(#REF!=#REF!,#REF!=#REF!,#REF!=#REF!),1,0))</f>
      </c>
      <c r="Y62" s="98">
        <f>IF(ISBLANK($AZ$48),"",IF(AND(#REF!=#REF!,#REF!=#REF!,#REF!=#REF!),1,0))</f>
      </c>
      <c r="Z62" s="98">
        <f>IF(ISBLANK($AZ$48),"",IF(AND(#REF!=#REF!,#REF!=#REF!,#REF!=#REF!),1,0))</f>
      </c>
      <c r="AA62" s="98">
        <f>IF(ISBLANK($AZ$48),"",IF(AND(#REF!=#REF!,#REF!=#REF!,#REF!=#REF!),1,0))</f>
      </c>
      <c r="AB62" s="98">
        <f>IF(ISBLANK($AZ$48),"",IF(AND(#REF!=#REF!,#REF!=#REF!,#REF!=#REF!),1,0))</f>
      </c>
      <c r="AC62" s="98">
        <f>IF(ISBLANK($AZ$48),"",IF(AND(#REF!=#REF!,#REF!=#REF!,#REF!=#REF!),1,0))</f>
      </c>
      <c r="AD62" s="98">
        <f>IF(ISBLANK($AZ$48),"",IF(AND(#REF!=#REF!,#REF!=#REF!,#REF!=#REF!),1,0))</f>
      </c>
      <c r="AE62" s="14" t="s">
        <v>18</v>
      </c>
      <c r="AF62" s="90">
        <f>IF(ISBLANK($AZ$33),"",IF(AND($CC$65&gt;0),"ACHTUNG! Mannschaften gleich!",$AG$45))</f>
      </c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1"/>
      <c r="AW62" s="58"/>
      <c r="AX62" s="59"/>
      <c r="AY62" s="59" t="s">
        <v>17</v>
      </c>
      <c r="AZ62" s="59"/>
      <c r="BA62" s="62"/>
      <c r="BB62" s="54"/>
      <c r="BC62" s="55"/>
      <c r="BX62" s="188"/>
      <c r="BY62" s="188"/>
      <c r="BZ62" s="188"/>
      <c r="CG62" s="24"/>
      <c r="CH62" s="24"/>
    </row>
    <row r="63" spans="2:88" s="28" customFormat="1" ht="12" customHeight="1" thickBot="1">
      <c r="B63" s="56"/>
      <c r="C63" s="57"/>
      <c r="D63" s="75"/>
      <c r="E63" s="76"/>
      <c r="F63" s="76"/>
      <c r="G63" s="76"/>
      <c r="H63" s="76"/>
      <c r="I63" s="77"/>
      <c r="J63" s="81"/>
      <c r="K63" s="82"/>
      <c r="L63" s="82"/>
      <c r="M63" s="82"/>
      <c r="N63" s="83"/>
      <c r="O63" s="64" t="s">
        <v>54</v>
      </c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25"/>
      <c r="AF63" s="65" t="s">
        <v>55</v>
      </c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6"/>
      <c r="AW63" s="60"/>
      <c r="AX63" s="61"/>
      <c r="AY63" s="61"/>
      <c r="AZ63" s="61"/>
      <c r="BA63" s="63"/>
      <c r="BB63" s="56"/>
      <c r="BC63" s="57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5"/>
      <c r="BW63" s="225"/>
      <c r="BX63" s="224"/>
      <c r="BY63" s="224"/>
      <c r="BZ63" s="224"/>
      <c r="CA63" s="224"/>
      <c r="CB63" s="224"/>
      <c r="CC63" s="226"/>
      <c r="CD63" s="226"/>
      <c r="CE63" s="226"/>
      <c r="CF63" s="226"/>
      <c r="CG63" s="227"/>
      <c r="CH63" s="227"/>
      <c r="CI63" s="227"/>
      <c r="CJ63" s="227"/>
    </row>
    <row r="64" spans="76:86" ht="3.75" customHeight="1" thickBot="1">
      <c r="BX64" s="188"/>
      <c r="BY64" s="188"/>
      <c r="BZ64" s="188"/>
      <c r="CG64" s="24"/>
      <c r="CH64" s="24"/>
    </row>
    <row r="65" spans="2:86" ht="19.5" customHeight="1" thickBot="1">
      <c r="B65" s="92" t="s">
        <v>12</v>
      </c>
      <c r="C65" s="93"/>
      <c r="D65" s="94" t="s">
        <v>72</v>
      </c>
      <c r="E65" s="95"/>
      <c r="F65" s="95"/>
      <c r="G65" s="95"/>
      <c r="H65" s="95"/>
      <c r="I65" s="93"/>
      <c r="J65" s="94" t="s">
        <v>15</v>
      </c>
      <c r="K65" s="95"/>
      <c r="L65" s="95"/>
      <c r="M65" s="95"/>
      <c r="N65" s="93"/>
      <c r="O65" s="94" t="s">
        <v>49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3"/>
      <c r="AW65" s="94" t="s">
        <v>19</v>
      </c>
      <c r="AX65" s="95"/>
      <c r="AY65" s="95"/>
      <c r="AZ65" s="95"/>
      <c r="BA65" s="93"/>
      <c r="BB65" s="94"/>
      <c r="BC65" s="96"/>
      <c r="BX65" s="188"/>
      <c r="BY65" s="188"/>
      <c r="BZ65" s="188"/>
      <c r="CA65" s="188">
        <f>IF(ISBLANK($AZ$33),"",IF(AND($BA$44=$BA$45,$AS$45=$AS$44,$AV$45=$AV$44),1,0))</f>
      </c>
      <c r="CB65" s="188">
        <f>IF(ISBLANK($AZ$33),"",IF(AND($BA$46=$BA$45,$AS$45=$AS$46,$AV$45=$AV$46),1,0))</f>
      </c>
      <c r="CC65" s="190">
        <f>SUM(CA65:CB65)</f>
        <v>0</v>
      </c>
      <c r="CG65" s="24"/>
      <c r="CH65" s="24"/>
    </row>
    <row r="66" spans="2:86" ht="18" customHeight="1">
      <c r="B66" s="54">
        <v>14</v>
      </c>
      <c r="C66" s="55"/>
      <c r="D66" s="72" t="s">
        <v>83</v>
      </c>
      <c r="E66" s="73"/>
      <c r="F66" s="73"/>
      <c r="G66" s="73"/>
      <c r="H66" s="73"/>
      <c r="I66" s="74"/>
      <c r="J66" s="78">
        <f>$J$62+$V$59*$Y$59+$AL$59</f>
        <v>0.6701388888888888</v>
      </c>
      <c r="K66" s="79"/>
      <c r="L66" s="79"/>
      <c r="M66" s="79"/>
      <c r="N66" s="80"/>
      <c r="O66" s="97">
        <f>IF(ISBLANK($AZ$33),"",IF(AND($CA$65=1),"ACHTUNG! Mannschaften gleich!",$AG$44))</f>
      </c>
      <c r="P66" s="98">
        <f>IF(ISBLANK($AZ$48),"",IF(AND(#REF!=#REF!,#REF!=#REF!,#REF!=#REF!),1,0))</f>
      </c>
      <c r="Q66" s="98">
        <f>IF(ISBLANK($AZ$48),"",IF(AND(#REF!=#REF!,#REF!=#REF!,#REF!=#REF!),1,0))</f>
      </c>
      <c r="R66" s="98">
        <f>IF(ISBLANK($AZ$48),"",IF(AND(#REF!=#REF!,#REF!=#REF!,#REF!=#REF!),1,0))</f>
      </c>
      <c r="S66" s="98">
        <f>IF(ISBLANK($AZ$48),"",IF(AND(#REF!=#REF!,#REF!=#REF!,#REF!=#REF!),1,0))</f>
      </c>
      <c r="T66" s="98">
        <f>IF(ISBLANK($AZ$48),"",IF(AND(#REF!=#REF!,#REF!=#REF!,#REF!=#REF!),1,0))</f>
      </c>
      <c r="U66" s="98">
        <f>IF(ISBLANK($AZ$48),"",IF(AND(#REF!=#REF!,#REF!=#REF!,#REF!=#REF!),1,0))</f>
      </c>
      <c r="V66" s="98">
        <f>IF(ISBLANK($AZ$48),"",IF(AND(#REF!=#REF!,#REF!=#REF!,#REF!=#REF!),1,0))</f>
      </c>
      <c r="W66" s="98">
        <f>IF(ISBLANK($AZ$48),"",IF(AND(#REF!=#REF!,#REF!=#REF!,#REF!=#REF!),1,0))</f>
      </c>
      <c r="X66" s="98">
        <f>IF(ISBLANK($AZ$48),"",IF(AND(#REF!=#REF!,#REF!=#REF!,#REF!=#REF!),1,0))</f>
      </c>
      <c r="Y66" s="98">
        <f>IF(ISBLANK($AZ$48),"",IF(AND(#REF!=#REF!,#REF!=#REF!,#REF!=#REF!),1,0))</f>
      </c>
      <c r="Z66" s="98">
        <f>IF(ISBLANK($AZ$48),"",IF(AND(#REF!=#REF!,#REF!=#REF!,#REF!=#REF!),1,0))</f>
      </c>
      <c r="AA66" s="98">
        <f>IF(ISBLANK($AZ$48),"",IF(AND(#REF!=#REF!,#REF!=#REF!,#REF!=#REF!),1,0))</f>
      </c>
      <c r="AB66" s="98">
        <f>IF(ISBLANK($AZ$48),"",IF(AND(#REF!=#REF!,#REF!=#REF!,#REF!=#REF!),1,0))</f>
      </c>
      <c r="AC66" s="98">
        <f>IF(ISBLANK($AZ$48),"",IF(AND(#REF!=#REF!,#REF!=#REF!,#REF!=#REF!),1,0))</f>
      </c>
      <c r="AD66" s="98">
        <f>IF(ISBLANK($AZ$48),"",IF(AND(#REF!=#REF!,#REF!=#REF!,#REF!=#REF!),1,0))</f>
      </c>
      <c r="AE66" s="14" t="s">
        <v>18</v>
      </c>
      <c r="AF66" s="90">
        <f>IF(ISBLANK($AZ$30),"",IF(AND($CC$61&gt;0),"ACHTUNG! Mannschaften gleich!",$D$45))</f>
      </c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1"/>
      <c r="AW66" s="58"/>
      <c r="AX66" s="59"/>
      <c r="AY66" s="59" t="s">
        <v>17</v>
      </c>
      <c r="AZ66" s="59"/>
      <c r="BA66" s="62"/>
      <c r="BB66" s="54"/>
      <c r="BC66" s="55"/>
      <c r="BX66" s="188"/>
      <c r="BY66" s="188"/>
      <c r="BZ66" s="188"/>
      <c r="CG66" s="24"/>
      <c r="CH66" s="24"/>
    </row>
    <row r="67" spans="2:86" ht="12" customHeight="1" thickBot="1">
      <c r="B67" s="56"/>
      <c r="C67" s="57"/>
      <c r="D67" s="75"/>
      <c r="E67" s="76"/>
      <c r="F67" s="76"/>
      <c r="G67" s="76"/>
      <c r="H67" s="76"/>
      <c r="I67" s="77"/>
      <c r="J67" s="81"/>
      <c r="K67" s="82"/>
      <c r="L67" s="82"/>
      <c r="M67" s="82"/>
      <c r="N67" s="83"/>
      <c r="O67" s="64" t="s">
        <v>56</v>
      </c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25"/>
      <c r="AF67" s="65" t="s">
        <v>57</v>
      </c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6"/>
      <c r="AW67" s="60"/>
      <c r="AX67" s="61"/>
      <c r="AY67" s="61"/>
      <c r="AZ67" s="61"/>
      <c r="BA67" s="63"/>
      <c r="BB67" s="56"/>
      <c r="BC67" s="57"/>
      <c r="BX67" s="188"/>
      <c r="BY67" s="188"/>
      <c r="BZ67" s="188"/>
      <c r="CG67" s="24"/>
      <c r="CH67" s="24"/>
    </row>
    <row r="68" spans="76:86" ht="3.75" customHeight="1" thickBot="1">
      <c r="BX68" s="188"/>
      <c r="BY68" s="188"/>
      <c r="BZ68" s="188"/>
      <c r="CG68" s="24"/>
      <c r="CH68" s="24"/>
    </row>
    <row r="69" spans="2:86" ht="19.5" customHeight="1" thickBot="1">
      <c r="B69" s="92" t="s">
        <v>12</v>
      </c>
      <c r="C69" s="93"/>
      <c r="D69" s="94" t="s">
        <v>72</v>
      </c>
      <c r="E69" s="95"/>
      <c r="F69" s="95"/>
      <c r="G69" s="95"/>
      <c r="H69" s="95"/>
      <c r="I69" s="93"/>
      <c r="J69" s="94" t="s">
        <v>15</v>
      </c>
      <c r="K69" s="95"/>
      <c r="L69" s="95"/>
      <c r="M69" s="95"/>
      <c r="N69" s="93"/>
      <c r="O69" s="94" t="s">
        <v>50</v>
      </c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3"/>
      <c r="AW69" s="94" t="s">
        <v>19</v>
      </c>
      <c r="AX69" s="95"/>
      <c r="AY69" s="95"/>
      <c r="AZ69" s="95"/>
      <c r="BA69" s="93"/>
      <c r="BB69" s="94"/>
      <c r="BC69" s="96"/>
      <c r="BX69" s="188"/>
      <c r="BY69" s="188"/>
      <c r="BZ69" s="188"/>
      <c r="CA69" s="188">
        <f>IF(ISBLANK($AZ$36),"",IF(AND($X$50=$X$51,$P$51=$P$50,$S$51=$S$50),1,0))</f>
      </c>
      <c r="CB69" s="188">
        <f>IF(ISBLANK($AZ$36),"",IF(AND($X$52=$X$51,$P$51=$P$52,$S$51=$S$52),1,0))</f>
      </c>
      <c r="CC69" s="190">
        <f>SUM(CA69:CB69)</f>
        <v>0</v>
      </c>
      <c r="CG69" s="24"/>
      <c r="CH69" s="24"/>
    </row>
    <row r="70" spans="2:86" ht="18" customHeight="1">
      <c r="B70" s="54">
        <v>15</v>
      </c>
      <c r="C70" s="55"/>
      <c r="D70" s="72" t="s">
        <v>83</v>
      </c>
      <c r="E70" s="73"/>
      <c r="F70" s="73"/>
      <c r="G70" s="73"/>
      <c r="H70" s="73"/>
      <c r="I70" s="74"/>
      <c r="J70" s="78">
        <f>J66+$V$59*$Y$59+$AL$59</f>
        <v>0.7152777777777777</v>
      </c>
      <c r="K70" s="79"/>
      <c r="L70" s="79"/>
      <c r="M70" s="79"/>
      <c r="N70" s="80"/>
      <c r="O70" s="97">
        <f>IF(ISBLANK($AZ$36),"",IF(AND($CA$69=1),"ACHTUNG! Mannschaften gleich!",$D$50))</f>
      </c>
      <c r="P70" s="98">
        <f>IF(ISBLANK($AZ$48),"",IF(AND(#REF!=#REF!,#REF!=#REF!,#REF!=#REF!),1,0))</f>
      </c>
      <c r="Q70" s="98">
        <f>IF(ISBLANK($AZ$48),"",IF(AND(#REF!=#REF!,#REF!=#REF!,#REF!=#REF!),1,0))</f>
      </c>
      <c r="R70" s="98">
        <f>IF(ISBLANK($AZ$48),"",IF(AND(#REF!=#REF!,#REF!=#REF!,#REF!=#REF!),1,0))</f>
      </c>
      <c r="S70" s="98">
        <f>IF(ISBLANK($AZ$48),"",IF(AND(#REF!=#REF!,#REF!=#REF!,#REF!=#REF!),1,0))</f>
      </c>
      <c r="T70" s="98">
        <f>IF(ISBLANK($AZ$48),"",IF(AND(#REF!=#REF!,#REF!=#REF!,#REF!=#REF!),1,0))</f>
      </c>
      <c r="U70" s="98">
        <f>IF(ISBLANK($AZ$48),"",IF(AND(#REF!=#REF!,#REF!=#REF!,#REF!=#REF!),1,0))</f>
      </c>
      <c r="V70" s="98">
        <f>IF(ISBLANK($AZ$48),"",IF(AND(#REF!=#REF!,#REF!=#REF!,#REF!=#REF!),1,0))</f>
      </c>
      <c r="W70" s="98">
        <f>IF(ISBLANK($AZ$48),"",IF(AND(#REF!=#REF!,#REF!=#REF!,#REF!=#REF!),1,0))</f>
      </c>
      <c r="X70" s="98">
        <f>IF(ISBLANK($AZ$48),"",IF(AND(#REF!=#REF!,#REF!=#REF!,#REF!=#REF!),1,0))</f>
      </c>
      <c r="Y70" s="98">
        <f>IF(ISBLANK($AZ$48),"",IF(AND(#REF!=#REF!,#REF!=#REF!,#REF!=#REF!),1,0))</f>
      </c>
      <c r="Z70" s="98">
        <f>IF(ISBLANK($AZ$48),"",IF(AND(#REF!=#REF!,#REF!=#REF!,#REF!=#REF!),1,0))</f>
      </c>
      <c r="AA70" s="98">
        <f>IF(ISBLANK($AZ$48),"",IF(AND(#REF!=#REF!,#REF!=#REF!,#REF!=#REF!),1,0))</f>
      </c>
      <c r="AB70" s="98">
        <f>IF(ISBLANK($AZ$48),"",IF(AND(#REF!=#REF!,#REF!=#REF!,#REF!=#REF!),1,0))</f>
      </c>
      <c r="AC70" s="98">
        <f>IF(ISBLANK($AZ$48),"",IF(AND(#REF!=#REF!,#REF!=#REF!,#REF!=#REF!),1,0))</f>
      </c>
      <c r="AD70" s="98">
        <f>IF(ISBLANK($AZ$48),"",IF(AND(#REF!=#REF!,#REF!=#REF!,#REF!=#REF!),1,0))</f>
      </c>
      <c r="AE70" s="14" t="s">
        <v>18</v>
      </c>
      <c r="AF70" s="90">
        <f>IF(ISBLANK($AZ$39),"",IF(AND($CC$73&gt;0),"ACHTUNG! Mannschaften gleich!",$AG$51))</f>
      </c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1"/>
      <c r="AW70" s="58"/>
      <c r="AX70" s="59"/>
      <c r="AY70" s="59" t="s">
        <v>17</v>
      </c>
      <c r="AZ70" s="59"/>
      <c r="BA70" s="62"/>
      <c r="BB70" s="54"/>
      <c r="BC70" s="55"/>
      <c r="BX70" s="188"/>
      <c r="BY70" s="188"/>
      <c r="BZ70" s="188"/>
      <c r="CG70" s="24"/>
      <c r="CH70" s="24"/>
    </row>
    <row r="71" spans="2:88" s="28" customFormat="1" ht="12" customHeight="1" thickBot="1">
      <c r="B71" s="56"/>
      <c r="C71" s="57"/>
      <c r="D71" s="75"/>
      <c r="E71" s="76"/>
      <c r="F71" s="76"/>
      <c r="G71" s="76"/>
      <c r="H71" s="76"/>
      <c r="I71" s="77"/>
      <c r="J71" s="81"/>
      <c r="K71" s="82"/>
      <c r="L71" s="82"/>
      <c r="M71" s="82"/>
      <c r="N71" s="83"/>
      <c r="O71" s="64" t="s">
        <v>58</v>
      </c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25"/>
      <c r="AF71" s="65" t="s">
        <v>59</v>
      </c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6"/>
      <c r="AW71" s="60"/>
      <c r="AX71" s="61"/>
      <c r="AY71" s="61"/>
      <c r="AZ71" s="61"/>
      <c r="BA71" s="63"/>
      <c r="BB71" s="56"/>
      <c r="BC71" s="57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5"/>
      <c r="BW71" s="225"/>
      <c r="BX71" s="224"/>
      <c r="BY71" s="224"/>
      <c r="BZ71" s="224"/>
      <c r="CA71" s="224"/>
      <c r="CB71" s="224"/>
      <c r="CC71" s="226"/>
      <c r="CD71" s="226"/>
      <c r="CE71" s="226"/>
      <c r="CF71" s="226"/>
      <c r="CG71" s="227"/>
      <c r="CH71" s="227"/>
      <c r="CI71" s="227"/>
      <c r="CJ71" s="227"/>
    </row>
    <row r="72" spans="76:86" ht="3.75" customHeight="1" thickBot="1">
      <c r="BX72" s="188"/>
      <c r="BY72" s="188"/>
      <c r="BZ72" s="188"/>
      <c r="CG72" s="24"/>
      <c r="CH72" s="24"/>
    </row>
    <row r="73" spans="2:86" ht="19.5" customHeight="1" thickBot="1">
      <c r="B73" s="92" t="s">
        <v>12</v>
      </c>
      <c r="C73" s="93"/>
      <c r="D73" s="94" t="s">
        <v>72</v>
      </c>
      <c r="E73" s="95"/>
      <c r="F73" s="95"/>
      <c r="G73" s="95"/>
      <c r="H73" s="95"/>
      <c r="I73" s="93"/>
      <c r="J73" s="94" t="s">
        <v>15</v>
      </c>
      <c r="K73" s="95"/>
      <c r="L73" s="95"/>
      <c r="M73" s="95"/>
      <c r="N73" s="93"/>
      <c r="O73" s="94" t="s">
        <v>51</v>
      </c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3"/>
      <c r="AW73" s="94" t="s">
        <v>19</v>
      </c>
      <c r="AX73" s="95"/>
      <c r="AY73" s="95"/>
      <c r="AZ73" s="95"/>
      <c r="BA73" s="93"/>
      <c r="BB73" s="94"/>
      <c r="BC73" s="96"/>
      <c r="BX73" s="188"/>
      <c r="BY73" s="188"/>
      <c r="BZ73" s="188"/>
      <c r="CA73" s="188">
        <f>IF(ISBLANK($AZ$39),"",IF(AND($BA$50=$BA$51,$AS$51=$AS$50,$AV$51=$AV$50),1,0))</f>
      </c>
      <c r="CB73" s="188">
        <f>IF(ISBLANK($AZ$39),"",IF(AND($BA$52=$BA$51,$AS$51=$AS$52,$AV$51=$AV$52),1,0))</f>
      </c>
      <c r="CC73" s="190">
        <f>SUM(CA73:CB73)</f>
        <v>0</v>
      </c>
      <c r="CG73" s="24"/>
      <c r="CH73" s="24"/>
    </row>
    <row r="74" spans="2:86" ht="18" customHeight="1">
      <c r="B74" s="54">
        <v>16</v>
      </c>
      <c r="C74" s="55"/>
      <c r="D74" s="72" t="s">
        <v>83</v>
      </c>
      <c r="E74" s="73"/>
      <c r="F74" s="73"/>
      <c r="G74" s="73"/>
      <c r="H74" s="73"/>
      <c r="I74" s="74"/>
      <c r="J74" s="78">
        <f>$J$70+$V$59*$Y$59+$AL$59</f>
        <v>0.7604166666666665</v>
      </c>
      <c r="K74" s="79"/>
      <c r="L74" s="79"/>
      <c r="M74" s="79"/>
      <c r="N74" s="80"/>
      <c r="O74" s="97">
        <f>IF(ISBLANK($AZ$39),"",IF(AND($CA$73=1),"ACHTUNG! Mannschaften gleich!",$AG$50))</f>
      </c>
      <c r="P74" s="98">
        <f>IF(ISBLANK($AZ$48),"",IF(AND(#REF!=#REF!,#REF!=#REF!,#REF!=#REF!),1,0))</f>
      </c>
      <c r="Q74" s="98">
        <f>IF(ISBLANK($AZ$48),"",IF(AND(#REF!=#REF!,#REF!=#REF!,#REF!=#REF!),1,0))</f>
      </c>
      <c r="R74" s="98">
        <f>IF(ISBLANK($AZ$48),"",IF(AND(#REF!=#REF!,#REF!=#REF!,#REF!=#REF!),1,0))</f>
      </c>
      <c r="S74" s="98">
        <f>IF(ISBLANK($AZ$48),"",IF(AND(#REF!=#REF!,#REF!=#REF!,#REF!=#REF!),1,0))</f>
      </c>
      <c r="T74" s="98">
        <f>IF(ISBLANK($AZ$48),"",IF(AND(#REF!=#REF!,#REF!=#REF!,#REF!=#REF!),1,0))</f>
      </c>
      <c r="U74" s="98">
        <f>IF(ISBLANK($AZ$48),"",IF(AND(#REF!=#REF!,#REF!=#REF!,#REF!=#REF!),1,0))</f>
      </c>
      <c r="V74" s="98">
        <f>IF(ISBLANK($AZ$48),"",IF(AND(#REF!=#REF!,#REF!=#REF!,#REF!=#REF!),1,0))</f>
      </c>
      <c r="W74" s="98">
        <f>IF(ISBLANK($AZ$48),"",IF(AND(#REF!=#REF!,#REF!=#REF!,#REF!=#REF!),1,0))</f>
      </c>
      <c r="X74" s="98">
        <f>IF(ISBLANK($AZ$48),"",IF(AND(#REF!=#REF!,#REF!=#REF!,#REF!=#REF!),1,0))</f>
      </c>
      <c r="Y74" s="98">
        <f>IF(ISBLANK($AZ$48),"",IF(AND(#REF!=#REF!,#REF!=#REF!,#REF!=#REF!),1,0))</f>
      </c>
      <c r="Z74" s="98">
        <f>IF(ISBLANK($AZ$48),"",IF(AND(#REF!=#REF!,#REF!=#REF!,#REF!=#REF!),1,0))</f>
      </c>
      <c r="AA74" s="98">
        <f>IF(ISBLANK($AZ$48),"",IF(AND(#REF!=#REF!,#REF!=#REF!,#REF!=#REF!),1,0))</f>
      </c>
      <c r="AB74" s="98">
        <f>IF(ISBLANK($AZ$48),"",IF(AND(#REF!=#REF!,#REF!=#REF!,#REF!=#REF!),1,0))</f>
      </c>
      <c r="AC74" s="98">
        <f>IF(ISBLANK($AZ$48),"",IF(AND(#REF!=#REF!,#REF!=#REF!,#REF!=#REF!),1,0))</f>
      </c>
      <c r="AD74" s="98">
        <f>IF(ISBLANK($AZ$48),"",IF(AND(#REF!=#REF!,#REF!=#REF!,#REF!=#REF!),1,0))</f>
      </c>
      <c r="AE74" s="14" t="s">
        <v>18</v>
      </c>
      <c r="AF74" s="90">
        <f>IF(ISBLANK($AZ$36),"",IF(AND($CC$69&gt;0),"ACHTUNG! Mannschaften gleich!",$D$51))</f>
      </c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/>
      <c r="AW74" s="58"/>
      <c r="AX74" s="59"/>
      <c r="AY74" s="59" t="s">
        <v>17</v>
      </c>
      <c r="AZ74" s="59"/>
      <c r="BA74" s="62"/>
      <c r="BB74" s="54"/>
      <c r="BC74" s="55"/>
      <c r="BX74" s="188"/>
      <c r="BY74" s="188"/>
      <c r="BZ74" s="188"/>
      <c r="CG74" s="24"/>
      <c r="CH74" s="24"/>
    </row>
    <row r="75" spans="2:86" ht="12" customHeight="1" thickBot="1">
      <c r="B75" s="56"/>
      <c r="C75" s="57"/>
      <c r="D75" s="75"/>
      <c r="E75" s="76"/>
      <c r="F75" s="76"/>
      <c r="G75" s="76"/>
      <c r="H75" s="76"/>
      <c r="I75" s="77"/>
      <c r="J75" s="81"/>
      <c r="K75" s="82"/>
      <c r="L75" s="82"/>
      <c r="M75" s="82"/>
      <c r="N75" s="83"/>
      <c r="O75" s="64" t="s">
        <v>60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25"/>
      <c r="AF75" s="65" t="s">
        <v>61</v>
      </c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6"/>
      <c r="AW75" s="60"/>
      <c r="AX75" s="61"/>
      <c r="AY75" s="61"/>
      <c r="AZ75" s="61"/>
      <c r="BA75" s="63"/>
      <c r="BB75" s="56"/>
      <c r="BC75" s="57"/>
      <c r="BX75" s="188"/>
      <c r="BY75" s="188"/>
      <c r="BZ75" s="188"/>
      <c r="CG75" s="24"/>
      <c r="CH75" s="24"/>
    </row>
    <row r="76" spans="2:86" ht="12" customHeight="1">
      <c r="B76" s="18"/>
      <c r="C76" s="18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29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21"/>
      <c r="AX76" s="21"/>
      <c r="AY76" s="21"/>
      <c r="AZ76" s="21"/>
      <c r="BA76" s="21"/>
      <c r="BB76" s="18"/>
      <c r="BC76" s="18"/>
      <c r="BX76" s="188"/>
      <c r="BY76" s="188"/>
      <c r="BZ76" s="188"/>
      <c r="CG76" s="24"/>
      <c r="CH76" s="24"/>
    </row>
    <row r="77" spans="2:86" ht="12" customHeight="1">
      <c r="B77" s="18"/>
      <c r="C77" s="18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29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21"/>
      <c r="AX77" s="21"/>
      <c r="AY77" s="21"/>
      <c r="AZ77" s="21"/>
      <c r="BA77" s="21"/>
      <c r="BB77" s="18"/>
      <c r="BC77" s="18"/>
      <c r="BX77" s="188"/>
      <c r="BY77" s="188"/>
      <c r="BZ77" s="188"/>
      <c r="CG77" s="24"/>
      <c r="CH77" s="24"/>
    </row>
    <row r="78" spans="2:76" ht="18">
      <c r="B78" s="1" t="s">
        <v>86</v>
      </c>
      <c r="W78" s="186" t="s">
        <v>77</v>
      </c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BX78" s="188"/>
    </row>
    <row r="79" spans="76:86" ht="15.75" customHeight="1">
      <c r="BX79" s="188"/>
      <c r="BY79" s="188"/>
      <c r="BZ79" s="188"/>
      <c r="CG79" s="24"/>
      <c r="CH79" s="24"/>
    </row>
    <row r="80" spans="1:86" ht="15.75">
      <c r="A80" s="2"/>
      <c r="B80" s="2"/>
      <c r="C80" s="2"/>
      <c r="D80" s="2"/>
      <c r="E80" s="2"/>
      <c r="F80" s="2"/>
      <c r="G80" s="6" t="s">
        <v>0</v>
      </c>
      <c r="H80" s="99">
        <v>0.5</v>
      </c>
      <c r="I80" s="99"/>
      <c r="J80" s="99"/>
      <c r="K80" s="99"/>
      <c r="L80" s="99"/>
      <c r="M80" s="7" t="s">
        <v>1</v>
      </c>
      <c r="N80" s="2"/>
      <c r="O80" s="2"/>
      <c r="P80" s="2"/>
      <c r="Q80" s="2"/>
      <c r="R80" s="2"/>
      <c r="S80" s="2"/>
      <c r="T80" s="2"/>
      <c r="U80" s="6" t="s">
        <v>2</v>
      </c>
      <c r="V80" s="100">
        <v>2</v>
      </c>
      <c r="W80" s="100"/>
      <c r="X80" s="17" t="s">
        <v>26</v>
      </c>
      <c r="Y80" s="101">
        <v>0.020833333333333332</v>
      </c>
      <c r="Z80" s="101"/>
      <c r="AA80" s="101"/>
      <c r="AB80" s="101"/>
      <c r="AC80" s="101"/>
      <c r="AD80" s="7" t="s">
        <v>3</v>
      </c>
      <c r="AE80" s="2"/>
      <c r="AF80" s="2"/>
      <c r="AG80" s="2"/>
      <c r="AH80" s="2"/>
      <c r="AI80" s="2"/>
      <c r="AJ80" s="2"/>
      <c r="AK80" s="6" t="s">
        <v>4</v>
      </c>
      <c r="AL80" s="101">
        <v>0.003472222222222222</v>
      </c>
      <c r="AM80" s="101"/>
      <c r="AN80" s="101"/>
      <c r="AO80" s="101"/>
      <c r="AP80" s="101"/>
      <c r="AQ80" s="7" t="s">
        <v>3</v>
      </c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X80" s="188"/>
      <c r="BY80" s="188"/>
      <c r="BZ80" s="188"/>
      <c r="CG80" s="24"/>
      <c r="CH80" s="24"/>
    </row>
    <row r="81" spans="2:86" ht="5.25" customHeight="1" thickBot="1">
      <c r="B81" s="18"/>
      <c r="C81" s="18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29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21"/>
      <c r="AX81" s="21"/>
      <c r="AY81" s="21"/>
      <c r="AZ81" s="21"/>
      <c r="BA81" s="21"/>
      <c r="BB81" s="18"/>
      <c r="BC81" s="18"/>
      <c r="BX81" s="188"/>
      <c r="BY81" s="188"/>
      <c r="BZ81" s="188"/>
      <c r="CG81" s="24"/>
      <c r="CH81" s="24"/>
    </row>
    <row r="82" spans="2:86" ht="19.5" customHeight="1" thickBot="1">
      <c r="B82" s="88" t="s">
        <v>12</v>
      </c>
      <c r="C82" s="86"/>
      <c r="D82" s="84" t="s">
        <v>72</v>
      </c>
      <c r="E82" s="85"/>
      <c r="F82" s="85"/>
      <c r="G82" s="85"/>
      <c r="H82" s="85"/>
      <c r="I82" s="86"/>
      <c r="J82" s="84" t="s">
        <v>15</v>
      </c>
      <c r="K82" s="85"/>
      <c r="L82" s="85"/>
      <c r="M82" s="85"/>
      <c r="N82" s="86"/>
      <c r="O82" s="84" t="s">
        <v>46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6"/>
      <c r="AW82" s="84" t="s">
        <v>19</v>
      </c>
      <c r="AX82" s="85"/>
      <c r="AY82" s="85"/>
      <c r="AZ82" s="85"/>
      <c r="BA82" s="86"/>
      <c r="BB82" s="84"/>
      <c r="BC82" s="87"/>
      <c r="BX82" s="188"/>
      <c r="BY82" s="188"/>
      <c r="BZ82" s="188"/>
      <c r="CG82" s="24"/>
      <c r="CH82" s="24"/>
    </row>
    <row r="83" spans="2:86" ht="18" customHeight="1">
      <c r="B83" s="54">
        <v>17</v>
      </c>
      <c r="C83" s="55"/>
      <c r="D83" s="72" t="s">
        <v>88</v>
      </c>
      <c r="E83" s="73"/>
      <c r="F83" s="73"/>
      <c r="G83" s="73"/>
      <c r="H83" s="73"/>
      <c r="I83" s="74"/>
      <c r="J83" s="78">
        <f>$H$80</f>
        <v>0.5</v>
      </c>
      <c r="K83" s="79"/>
      <c r="L83" s="79"/>
      <c r="M83" s="79"/>
      <c r="N83" s="80"/>
      <c r="O83" s="89" t="str">
        <f>IF(ISBLANK($AZ$62)," ",IF($AW$62&gt;$AZ$62,$O$62,IF($AZ$62&gt;$AW$62,$AF$62,IF($AW$62=$AZ$62,"Entscheidung ermitteln!"))))</f>
        <v> </v>
      </c>
      <c r="P83" s="90" t="e">
        <f>IF(ISBLANK(#REF!)," ",IF(#REF!&lt;#REF!,#REF!,IF(#REF!&lt;#REF!,#REF!)))</f>
        <v>#REF!</v>
      </c>
      <c r="Q83" s="90" t="e">
        <f>IF(ISBLANK(#REF!)," ",IF(#REF!&lt;#REF!,#REF!,IF(#REF!&lt;#REF!,#REF!)))</f>
        <v>#REF!</v>
      </c>
      <c r="R83" s="90" t="e">
        <f>IF(ISBLANK(#REF!)," ",IF(#REF!&lt;#REF!,#REF!,IF(#REF!&lt;#REF!,#REF!)))</f>
        <v>#REF!</v>
      </c>
      <c r="S83" s="90" t="e">
        <f>IF(ISBLANK(#REF!)," ",IF(#REF!&lt;#REF!,#REF!,IF(#REF!&lt;#REF!,#REF!)))</f>
        <v>#REF!</v>
      </c>
      <c r="T83" s="90" t="e">
        <f>IF(ISBLANK(#REF!)," ",IF(#REF!&lt;#REF!,#REF!,IF(#REF!&lt;#REF!,#REF!)))</f>
        <v>#REF!</v>
      </c>
      <c r="U83" s="90" t="e">
        <f>IF(ISBLANK(#REF!)," ",IF(#REF!&lt;#REF!,#REF!,IF(#REF!&lt;#REF!,#REF!)))</f>
        <v>#REF!</v>
      </c>
      <c r="V83" s="90" t="e">
        <f>IF(ISBLANK(#REF!)," ",IF(#REF!&lt;#REF!,#REF!,IF(#REF!&lt;#REF!,#REF!)))</f>
        <v>#REF!</v>
      </c>
      <c r="W83" s="90" t="e">
        <f>IF(ISBLANK(#REF!)," ",IF(#REF!&lt;#REF!,#REF!,IF(#REF!&lt;#REF!,#REF!)))</f>
        <v>#REF!</v>
      </c>
      <c r="X83" s="90" t="e">
        <f>IF(ISBLANK(#REF!)," ",IF(#REF!&lt;#REF!,#REF!,IF(#REF!&lt;#REF!,#REF!)))</f>
        <v>#REF!</v>
      </c>
      <c r="Y83" s="90" t="e">
        <f>IF(ISBLANK(#REF!)," ",IF(#REF!&lt;#REF!,#REF!,IF(#REF!&lt;#REF!,#REF!)))</f>
        <v>#REF!</v>
      </c>
      <c r="Z83" s="90" t="e">
        <f>IF(ISBLANK(#REF!)," ",IF(#REF!&lt;#REF!,#REF!,IF(#REF!&lt;#REF!,#REF!)))</f>
        <v>#REF!</v>
      </c>
      <c r="AA83" s="90" t="e">
        <f>IF(ISBLANK(#REF!)," ",IF(#REF!&lt;#REF!,#REF!,IF(#REF!&lt;#REF!,#REF!)))</f>
        <v>#REF!</v>
      </c>
      <c r="AB83" s="90" t="e">
        <f>IF(ISBLANK(#REF!)," ",IF(#REF!&lt;#REF!,#REF!,IF(#REF!&lt;#REF!,#REF!)))</f>
        <v>#REF!</v>
      </c>
      <c r="AC83" s="90" t="e">
        <f>IF(ISBLANK(#REF!)," ",IF(#REF!&lt;#REF!,#REF!,IF(#REF!&lt;#REF!,#REF!)))</f>
        <v>#REF!</v>
      </c>
      <c r="AD83" s="90" t="e">
        <f>IF(ISBLANK(#REF!)," ",IF(#REF!&lt;#REF!,#REF!,IF(#REF!&lt;#REF!,#REF!)))</f>
        <v>#REF!</v>
      </c>
      <c r="AE83" s="14" t="s">
        <v>18</v>
      </c>
      <c r="AF83" s="90" t="str">
        <f>IF(ISBLANK($AZ$70)," ",IF($AW$70&gt;$AZ$70,$O$70,IF($AZ$70&gt;$AW$70,$AF$70,IF($AW$70=$AZ$70,"Entscheidung ermitteln!"))))</f>
        <v> </v>
      </c>
      <c r="AG83" s="90" t="e">
        <f>IF(ISBLANK(#REF!)," ",IF(#REF!&lt;#REF!,#REF!,IF(#REF!&lt;#REF!,#REF!)))</f>
        <v>#REF!</v>
      </c>
      <c r="AH83" s="90" t="e">
        <f>IF(ISBLANK(#REF!)," ",IF(#REF!&lt;#REF!,#REF!,IF(#REF!&lt;#REF!,#REF!)))</f>
        <v>#REF!</v>
      </c>
      <c r="AI83" s="90" t="e">
        <f>IF(ISBLANK(#REF!)," ",IF(#REF!&lt;#REF!,#REF!,IF(#REF!&lt;#REF!,#REF!)))</f>
        <v>#REF!</v>
      </c>
      <c r="AJ83" s="90" t="e">
        <f>IF(ISBLANK(#REF!)," ",IF(#REF!&lt;#REF!,#REF!,IF(#REF!&lt;#REF!,#REF!)))</f>
        <v>#REF!</v>
      </c>
      <c r="AK83" s="90" t="e">
        <f>IF(ISBLANK(#REF!)," ",IF(#REF!&lt;#REF!,#REF!,IF(#REF!&lt;#REF!,#REF!)))</f>
        <v>#REF!</v>
      </c>
      <c r="AL83" s="90" t="e">
        <f>IF(ISBLANK(#REF!)," ",IF(#REF!&lt;#REF!,#REF!,IF(#REF!&lt;#REF!,#REF!)))</f>
        <v>#REF!</v>
      </c>
      <c r="AM83" s="90" t="e">
        <f>IF(ISBLANK(#REF!)," ",IF(#REF!&lt;#REF!,#REF!,IF(#REF!&lt;#REF!,#REF!)))</f>
        <v>#REF!</v>
      </c>
      <c r="AN83" s="90" t="e">
        <f>IF(ISBLANK(#REF!)," ",IF(#REF!&lt;#REF!,#REF!,IF(#REF!&lt;#REF!,#REF!)))</f>
        <v>#REF!</v>
      </c>
      <c r="AO83" s="90" t="e">
        <f>IF(ISBLANK(#REF!)," ",IF(#REF!&lt;#REF!,#REF!,IF(#REF!&lt;#REF!,#REF!)))</f>
        <v>#REF!</v>
      </c>
      <c r="AP83" s="90" t="e">
        <f>IF(ISBLANK(#REF!)," ",IF(#REF!&lt;#REF!,#REF!,IF(#REF!&lt;#REF!,#REF!)))</f>
        <v>#REF!</v>
      </c>
      <c r="AQ83" s="90" t="e">
        <f>IF(ISBLANK(#REF!)," ",IF(#REF!&lt;#REF!,#REF!,IF(#REF!&lt;#REF!,#REF!)))</f>
        <v>#REF!</v>
      </c>
      <c r="AR83" s="90" t="e">
        <f>IF(ISBLANK(#REF!)," ",IF(#REF!&lt;#REF!,#REF!,IF(#REF!&lt;#REF!,#REF!)))</f>
        <v>#REF!</v>
      </c>
      <c r="AS83" s="90" t="e">
        <f>IF(ISBLANK(#REF!)," ",IF(#REF!&lt;#REF!,#REF!,IF(#REF!&lt;#REF!,#REF!)))</f>
        <v>#REF!</v>
      </c>
      <c r="AT83" s="90" t="e">
        <f>IF(ISBLANK(#REF!)," ",IF(#REF!&lt;#REF!,#REF!,IF(#REF!&lt;#REF!,#REF!)))</f>
        <v>#REF!</v>
      </c>
      <c r="AU83" s="90" t="e">
        <f>IF(ISBLANK(#REF!)," ",IF(#REF!&lt;#REF!,#REF!,IF(#REF!&lt;#REF!,#REF!)))</f>
        <v>#REF!</v>
      </c>
      <c r="AV83" s="91" t="e">
        <f>IF(ISBLANK(#REF!)," ",IF(#REF!&lt;#REF!,#REF!,IF(#REF!&lt;#REF!,#REF!)))</f>
        <v>#REF!</v>
      </c>
      <c r="AW83" s="58"/>
      <c r="AX83" s="59"/>
      <c r="AY83" s="59" t="s">
        <v>17</v>
      </c>
      <c r="AZ83" s="59"/>
      <c r="BA83" s="62"/>
      <c r="BB83" s="54"/>
      <c r="BC83" s="55"/>
      <c r="BX83" s="188"/>
      <c r="BY83" s="188"/>
      <c r="BZ83" s="188"/>
      <c r="CG83" s="24"/>
      <c r="CH83" s="24"/>
    </row>
    <row r="84" spans="2:88" s="28" customFormat="1" ht="12" customHeight="1" thickBot="1">
      <c r="B84" s="56"/>
      <c r="C84" s="57"/>
      <c r="D84" s="75"/>
      <c r="E84" s="76"/>
      <c r="F84" s="76"/>
      <c r="G84" s="76"/>
      <c r="H84" s="76"/>
      <c r="I84" s="77"/>
      <c r="J84" s="81"/>
      <c r="K84" s="82"/>
      <c r="L84" s="82"/>
      <c r="M84" s="82"/>
      <c r="N84" s="83"/>
      <c r="O84" s="64" t="s">
        <v>62</v>
      </c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25"/>
      <c r="AF84" s="65" t="s">
        <v>63</v>
      </c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6"/>
      <c r="AW84" s="60"/>
      <c r="AX84" s="61"/>
      <c r="AY84" s="61"/>
      <c r="AZ84" s="61"/>
      <c r="BA84" s="63"/>
      <c r="BB84" s="56"/>
      <c r="BC84" s="57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5"/>
      <c r="BW84" s="225"/>
      <c r="BX84" s="224"/>
      <c r="BY84" s="224"/>
      <c r="BZ84" s="224"/>
      <c r="CA84" s="224"/>
      <c r="CB84" s="224"/>
      <c r="CC84" s="226"/>
      <c r="CD84" s="226"/>
      <c r="CE84" s="226"/>
      <c r="CF84" s="226"/>
      <c r="CG84" s="227"/>
      <c r="CH84" s="227"/>
      <c r="CI84" s="227"/>
      <c r="CJ84" s="227"/>
    </row>
    <row r="85" spans="76:86" ht="3.75" customHeight="1" thickBot="1">
      <c r="BX85" s="188"/>
      <c r="BY85" s="188"/>
      <c r="BZ85" s="188"/>
      <c r="CG85" s="24"/>
      <c r="CH85" s="24"/>
    </row>
    <row r="86" spans="2:86" ht="19.5" customHeight="1" thickBot="1">
      <c r="B86" s="88" t="s">
        <v>12</v>
      </c>
      <c r="C86" s="86"/>
      <c r="D86" s="84" t="s">
        <v>72</v>
      </c>
      <c r="E86" s="85"/>
      <c r="F86" s="85"/>
      <c r="G86" s="85"/>
      <c r="H86" s="85"/>
      <c r="I86" s="86"/>
      <c r="J86" s="84" t="s">
        <v>15</v>
      </c>
      <c r="K86" s="85"/>
      <c r="L86" s="85"/>
      <c r="M86" s="85"/>
      <c r="N86" s="86"/>
      <c r="O86" s="84" t="s">
        <v>47</v>
      </c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  <c r="AW86" s="84" t="s">
        <v>19</v>
      </c>
      <c r="AX86" s="85"/>
      <c r="AY86" s="85"/>
      <c r="AZ86" s="85"/>
      <c r="BA86" s="86"/>
      <c r="BB86" s="84"/>
      <c r="BC86" s="87"/>
      <c r="BX86" s="188"/>
      <c r="BY86" s="188"/>
      <c r="BZ86" s="188"/>
      <c r="CG86" s="24"/>
      <c r="CH86" s="24"/>
    </row>
    <row r="87" spans="2:86" ht="18" customHeight="1">
      <c r="B87" s="54">
        <v>18</v>
      </c>
      <c r="C87" s="55"/>
      <c r="D87" s="72" t="s">
        <v>88</v>
      </c>
      <c r="E87" s="73"/>
      <c r="F87" s="73"/>
      <c r="G87" s="73"/>
      <c r="H87" s="73"/>
      <c r="I87" s="74"/>
      <c r="J87" s="78">
        <f>$J$83+$V$80*$Y$80+$AL$80</f>
        <v>0.5451388888888888</v>
      </c>
      <c r="K87" s="79"/>
      <c r="L87" s="79"/>
      <c r="M87" s="79"/>
      <c r="N87" s="80"/>
      <c r="O87" s="89" t="str">
        <f>IF(ISBLANK($AZ$66)," ",IF($AW$66&gt;$AZ$66,$O$66,IF($AZ$66&gt;$AW$66,$AF$66,IF($AW$66=$AZ$66,"Entscheidung ermitteln!"))))</f>
        <v> </v>
      </c>
      <c r="P87" s="90" t="e">
        <f>IF(ISBLANK(#REF!)," ",IF(#REF!&lt;#REF!,#REF!,IF(#REF!&lt;#REF!,#REF!)))</f>
        <v>#REF!</v>
      </c>
      <c r="Q87" s="90" t="e">
        <f>IF(ISBLANK(#REF!)," ",IF(#REF!&lt;#REF!,#REF!,IF(#REF!&lt;#REF!,#REF!)))</f>
        <v>#REF!</v>
      </c>
      <c r="R87" s="90" t="e">
        <f>IF(ISBLANK(#REF!)," ",IF(#REF!&lt;#REF!,#REF!,IF(#REF!&lt;#REF!,#REF!)))</f>
        <v>#REF!</v>
      </c>
      <c r="S87" s="90" t="e">
        <f>IF(ISBLANK(#REF!)," ",IF(#REF!&lt;#REF!,#REF!,IF(#REF!&lt;#REF!,#REF!)))</f>
        <v>#REF!</v>
      </c>
      <c r="T87" s="90" t="e">
        <f>IF(ISBLANK(#REF!)," ",IF(#REF!&lt;#REF!,#REF!,IF(#REF!&lt;#REF!,#REF!)))</f>
        <v>#REF!</v>
      </c>
      <c r="U87" s="90" t="e">
        <f>IF(ISBLANK(#REF!)," ",IF(#REF!&lt;#REF!,#REF!,IF(#REF!&lt;#REF!,#REF!)))</f>
        <v>#REF!</v>
      </c>
      <c r="V87" s="90" t="e">
        <f>IF(ISBLANK(#REF!)," ",IF(#REF!&lt;#REF!,#REF!,IF(#REF!&lt;#REF!,#REF!)))</f>
        <v>#REF!</v>
      </c>
      <c r="W87" s="90" t="e">
        <f>IF(ISBLANK(#REF!)," ",IF(#REF!&lt;#REF!,#REF!,IF(#REF!&lt;#REF!,#REF!)))</f>
        <v>#REF!</v>
      </c>
      <c r="X87" s="90" t="e">
        <f>IF(ISBLANK(#REF!)," ",IF(#REF!&lt;#REF!,#REF!,IF(#REF!&lt;#REF!,#REF!)))</f>
        <v>#REF!</v>
      </c>
      <c r="Y87" s="90" t="e">
        <f>IF(ISBLANK(#REF!)," ",IF(#REF!&lt;#REF!,#REF!,IF(#REF!&lt;#REF!,#REF!)))</f>
        <v>#REF!</v>
      </c>
      <c r="Z87" s="90" t="e">
        <f>IF(ISBLANK(#REF!)," ",IF(#REF!&lt;#REF!,#REF!,IF(#REF!&lt;#REF!,#REF!)))</f>
        <v>#REF!</v>
      </c>
      <c r="AA87" s="90" t="e">
        <f>IF(ISBLANK(#REF!)," ",IF(#REF!&lt;#REF!,#REF!,IF(#REF!&lt;#REF!,#REF!)))</f>
        <v>#REF!</v>
      </c>
      <c r="AB87" s="90" t="e">
        <f>IF(ISBLANK(#REF!)," ",IF(#REF!&lt;#REF!,#REF!,IF(#REF!&lt;#REF!,#REF!)))</f>
        <v>#REF!</v>
      </c>
      <c r="AC87" s="90" t="e">
        <f>IF(ISBLANK(#REF!)," ",IF(#REF!&lt;#REF!,#REF!,IF(#REF!&lt;#REF!,#REF!)))</f>
        <v>#REF!</v>
      </c>
      <c r="AD87" s="90" t="e">
        <f>IF(ISBLANK(#REF!)," ",IF(#REF!&lt;#REF!,#REF!,IF(#REF!&lt;#REF!,#REF!)))</f>
        <v>#REF!</v>
      </c>
      <c r="AE87" s="14" t="s">
        <v>18</v>
      </c>
      <c r="AF87" s="90" t="str">
        <f>IF(ISBLANK($AZ$74)," ",IF($AW$74&gt;$AZ$74,$O$74,IF($AZ$74&gt;$AW$74,$AF$74,IF($AW$74=$AZ$74,"Entscheidung ermitteln!"))))</f>
        <v> </v>
      </c>
      <c r="AG87" s="90" t="e">
        <f>IF(ISBLANK(#REF!)," ",IF(#REF!&lt;#REF!,#REF!,IF(#REF!&lt;#REF!,#REF!)))</f>
        <v>#REF!</v>
      </c>
      <c r="AH87" s="90" t="e">
        <f>IF(ISBLANK(#REF!)," ",IF(#REF!&lt;#REF!,#REF!,IF(#REF!&lt;#REF!,#REF!)))</f>
        <v>#REF!</v>
      </c>
      <c r="AI87" s="90" t="e">
        <f>IF(ISBLANK(#REF!)," ",IF(#REF!&lt;#REF!,#REF!,IF(#REF!&lt;#REF!,#REF!)))</f>
        <v>#REF!</v>
      </c>
      <c r="AJ87" s="90" t="e">
        <f>IF(ISBLANK(#REF!)," ",IF(#REF!&lt;#REF!,#REF!,IF(#REF!&lt;#REF!,#REF!)))</f>
        <v>#REF!</v>
      </c>
      <c r="AK87" s="90" t="e">
        <f>IF(ISBLANK(#REF!)," ",IF(#REF!&lt;#REF!,#REF!,IF(#REF!&lt;#REF!,#REF!)))</f>
        <v>#REF!</v>
      </c>
      <c r="AL87" s="90" t="e">
        <f>IF(ISBLANK(#REF!)," ",IF(#REF!&lt;#REF!,#REF!,IF(#REF!&lt;#REF!,#REF!)))</f>
        <v>#REF!</v>
      </c>
      <c r="AM87" s="90" t="e">
        <f>IF(ISBLANK(#REF!)," ",IF(#REF!&lt;#REF!,#REF!,IF(#REF!&lt;#REF!,#REF!)))</f>
        <v>#REF!</v>
      </c>
      <c r="AN87" s="90" t="e">
        <f>IF(ISBLANK(#REF!)," ",IF(#REF!&lt;#REF!,#REF!,IF(#REF!&lt;#REF!,#REF!)))</f>
        <v>#REF!</v>
      </c>
      <c r="AO87" s="90" t="e">
        <f>IF(ISBLANK(#REF!)," ",IF(#REF!&lt;#REF!,#REF!,IF(#REF!&lt;#REF!,#REF!)))</f>
        <v>#REF!</v>
      </c>
      <c r="AP87" s="90" t="e">
        <f>IF(ISBLANK(#REF!)," ",IF(#REF!&lt;#REF!,#REF!,IF(#REF!&lt;#REF!,#REF!)))</f>
        <v>#REF!</v>
      </c>
      <c r="AQ87" s="90" t="e">
        <f>IF(ISBLANK(#REF!)," ",IF(#REF!&lt;#REF!,#REF!,IF(#REF!&lt;#REF!,#REF!)))</f>
        <v>#REF!</v>
      </c>
      <c r="AR87" s="90" t="e">
        <f>IF(ISBLANK(#REF!)," ",IF(#REF!&lt;#REF!,#REF!,IF(#REF!&lt;#REF!,#REF!)))</f>
        <v>#REF!</v>
      </c>
      <c r="AS87" s="90" t="e">
        <f>IF(ISBLANK(#REF!)," ",IF(#REF!&lt;#REF!,#REF!,IF(#REF!&lt;#REF!,#REF!)))</f>
        <v>#REF!</v>
      </c>
      <c r="AT87" s="90" t="e">
        <f>IF(ISBLANK(#REF!)," ",IF(#REF!&lt;#REF!,#REF!,IF(#REF!&lt;#REF!,#REF!)))</f>
        <v>#REF!</v>
      </c>
      <c r="AU87" s="90" t="e">
        <f>IF(ISBLANK(#REF!)," ",IF(#REF!&lt;#REF!,#REF!,IF(#REF!&lt;#REF!,#REF!)))</f>
        <v>#REF!</v>
      </c>
      <c r="AV87" s="91" t="e">
        <f>IF(ISBLANK(#REF!)," ",IF(#REF!&lt;#REF!,#REF!,IF(#REF!&lt;#REF!,#REF!)))</f>
        <v>#REF!</v>
      </c>
      <c r="AW87" s="58"/>
      <c r="AX87" s="59"/>
      <c r="AY87" s="59" t="s">
        <v>17</v>
      </c>
      <c r="AZ87" s="59"/>
      <c r="BA87" s="62"/>
      <c r="BB87" s="54"/>
      <c r="BC87" s="55"/>
      <c r="BX87" s="188"/>
      <c r="BY87" s="188"/>
      <c r="BZ87" s="188"/>
      <c r="CG87" s="24"/>
      <c r="CH87" s="24"/>
    </row>
    <row r="88" spans="2:86" ht="12" customHeight="1" thickBot="1">
      <c r="B88" s="56"/>
      <c r="C88" s="57"/>
      <c r="D88" s="75"/>
      <c r="E88" s="76"/>
      <c r="F88" s="76"/>
      <c r="G88" s="76"/>
      <c r="H88" s="76"/>
      <c r="I88" s="77"/>
      <c r="J88" s="81"/>
      <c r="K88" s="82"/>
      <c r="L88" s="82"/>
      <c r="M88" s="82"/>
      <c r="N88" s="83"/>
      <c r="O88" s="64" t="s">
        <v>64</v>
      </c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25"/>
      <c r="AF88" s="65" t="s">
        <v>65</v>
      </c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6"/>
      <c r="AW88" s="60"/>
      <c r="AX88" s="61"/>
      <c r="AY88" s="61"/>
      <c r="AZ88" s="61"/>
      <c r="BA88" s="63"/>
      <c r="BB88" s="56"/>
      <c r="BC88" s="57"/>
      <c r="BX88" s="188"/>
      <c r="BY88" s="188"/>
      <c r="BZ88" s="188"/>
      <c r="CG88" s="24"/>
      <c r="CH88" s="24"/>
    </row>
    <row r="89" spans="2:86" ht="32.25" customHeight="1" thickBot="1">
      <c r="B89" s="18"/>
      <c r="C89" s="18"/>
      <c r="D89" s="30"/>
      <c r="E89" s="30"/>
      <c r="F89" s="30"/>
      <c r="G89" s="30"/>
      <c r="H89" s="30"/>
      <c r="I89" s="30"/>
      <c r="J89" s="31"/>
      <c r="K89" s="31"/>
      <c r="L89" s="31"/>
      <c r="M89" s="31"/>
      <c r="N89" s="31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29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21"/>
      <c r="AX89" s="21"/>
      <c r="AY89" s="21"/>
      <c r="AZ89" s="21"/>
      <c r="BA89" s="21"/>
      <c r="BB89" s="18"/>
      <c r="BC89" s="18"/>
      <c r="BX89" s="188"/>
      <c r="BY89" s="188"/>
      <c r="BZ89" s="188"/>
      <c r="CG89" s="24"/>
      <c r="CH89" s="24"/>
    </row>
    <row r="90" spans="2:86" ht="19.5" customHeight="1" thickBot="1">
      <c r="B90" s="67" t="s">
        <v>12</v>
      </c>
      <c r="C90" s="35"/>
      <c r="D90" s="40" t="s">
        <v>72</v>
      </c>
      <c r="E90" s="36"/>
      <c r="F90" s="36"/>
      <c r="G90" s="36"/>
      <c r="H90" s="36"/>
      <c r="I90" s="35"/>
      <c r="J90" s="40" t="s">
        <v>15</v>
      </c>
      <c r="K90" s="36"/>
      <c r="L90" s="36"/>
      <c r="M90" s="36"/>
      <c r="N90" s="35"/>
      <c r="O90" s="40" t="s">
        <v>52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5"/>
      <c r="AW90" s="40" t="s">
        <v>19</v>
      </c>
      <c r="AX90" s="36"/>
      <c r="AY90" s="36"/>
      <c r="AZ90" s="36"/>
      <c r="BA90" s="35"/>
      <c r="BB90" s="40"/>
      <c r="BC90" s="53"/>
      <c r="BX90" s="188"/>
      <c r="BY90" s="188"/>
      <c r="BZ90" s="188"/>
      <c r="CG90" s="24"/>
      <c r="CH90" s="24"/>
    </row>
    <row r="91" spans="2:86" ht="18" customHeight="1">
      <c r="B91" s="54">
        <v>19</v>
      </c>
      <c r="C91" s="55"/>
      <c r="D91" s="72" t="s">
        <v>88</v>
      </c>
      <c r="E91" s="73"/>
      <c r="F91" s="73"/>
      <c r="G91" s="73"/>
      <c r="H91" s="73"/>
      <c r="I91" s="74"/>
      <c r="J91" s="78">
        <f>$J$87+$V$80*$Y$80+$AL$80+$Y$80</f>
        <v>0.611111111111111</v>
      </c>
      <c r="K91" s="79"/>
      <c r="L91" s="79"/>
      <c r="M91" s="79"/>
      <c r="N91" s="80"/>
      <c r="O91" s="89" t="str">
        <f>IF(ISBLANK($AZ$83)," ",IF($AW$83&lt;$AZ$83,$O$83,IF($AZ$83&lt;$AW$83,$AF$83,IF($AW$83=$AZ$83,"Entscheidung ermitteln!"))))</f>
        <v> </v>
      </c>
      <c r="P91" s="90" t="e">
        <f>IF(ISBLANK(#REF!)," ",IF(#REF!&lt;#REF!,#REF!,IF(#REF!&lt;#REF!,#REF!)))</f>
        <v>#REF!</v>
      </c>
      <c r="Q91" s="90" t="e">
        <f>IF(ISBLANK(#REF!)," ",IF(#REF!&lt;#REF!,#REF!,IF(#REF!&lt;#REF!,#REF!)))</f>
        <v>#REF!</v>
      </c>
      <c r="R91" s="90" t="e">
        <f>IF(ISBLANK(#REF!)," ",IF(#REF!&lt;#REF!,#REF!,IF(#REF!&lt;#REF!,#REF!)))</f>
        <v>#REF!</v>
      </c>
      <c r="S91" s="90" t="e">
        <f>IF(ISBLANK(#REF!)," ",IF(#REF!&lt;#REF!,#REF!,IF(#REF!&lt;#REF!,#REF!)))</f>
        <v>#REF!</v>
      </c>
      <c r="T91" s="90" t="e">
        <f>IF(ISBLANK(#REF!)," ",IF(#REF!&lt;#REF!,#REF!,IF(#REF!&lt;#REF!,#REF!)))</f>
        <v>#REF!</v>
      </c>
      <c r="U91" s="90" t="e">
        <f>IF(ISBLANK(#REF!)," ",IF(#REF!&lt;#REF!,#REF!,IF(#REF!&lt;#REF!,#REF!)))</f>
        <v>#REF!</v>
      </c>
      <c r="V91" s="90" t="e">
        <f>IF(ISBLANK(#REF!)," ",IF(#REF!&lt;#REF!,#REF!,IF(#REF!&lt;#REF!,#REF!)))</f>
        <v>#REF!</v>
      </c>
      <c r="W91" s="90" t="e">
        <f>IF(ISBLANK(#REF!)," ",IF(#REF!&lt;#REF!,#REF!,IF(#REF!&lt;#REF!,#REF!)))</f>
        <v>#REF!</v>
      </c>
      <c r="X91" s="90" t="e">
        <f>IF(ISBLANK(#REF!)," ",IF(#REF!&lt;#REF!,#REF!,IF(#REF!&lt;#REF!,#REF!)))</f>
        <v>#REF!</v>
      </c>
      <c r="Y91" s="90" t="e">
        <f>IF(ISBLANK(#REF!)," ",IF(#REF!&lt;#REF!,#REF!,IF(#REF!&lt;#REF!,#REF!)))</f>
        <v>#REF!</v>
      </c>
      <c r="Z91" s="90" t="e">
        <f>IF(ISBLANK(#REF!)," ",IF(#REF!&lt;#REF!,#REF!,IF(#REF!&lt;#REF!,#REF!)))</f>
        <v>#REF!</v>
      </c>
      <c r="AA91" s="90" t="e">
        <f>IF(ISBLANK(#REF!)," ",IF(#REF!&lt;#REF!,#REF!,IF(#REF!&lt;#REF!,#REF!)))</f>
        <v>#REF!</v>
      </c>
      <c r="AB91" s="90" t="e">
        <f>IF(ISBLANK(#REF!)," ",IF(#REF!&lt;#REF!,#REF!,IF(#REF!&lt;#REF!,#REF!)))</f>
        <v>#REF!</v>
      </c>
      <c r="AC91" s="90" t="e">
        <f>IF(ISBLANK(#REF!)," ",IF(#REF!&lt;#REF!,#REF!,IF(#REF!&lt;#REF!,#REF!)))</f>
        <v>#REF!</v>
      </c>
      <c r="AD91" s="90" t="e">
        <f>IF(ISBLANK(#REF!)," ",IF(#REF!&lt;#REF!,#REF!,IF(#REF!&lt;#REF!,#REF!)))</f>
        <v>#REF!</v>
      </c>
      <c r="AE91" s="14" t="s">
        <v>18</v>
      </c>
      <c r="AF91" s="90" t="str">
        <f>IF(ISBLANK($AZ$87)," ",IF($AW$87&lt;$AZ$87,$O$87,IF($AZ$87&lt;$AW$87,$AF$87,IF($AW$87=$AZ$87,"Entscheidung ermitteln!"))))</f>
        <v> </v>
      </c>
      <c r="AG91" s="90" t="e">
        <f>IF(ISBLANK(#REF!)," ",IF(#REF!&lt;#REF!,#REF!,IF(#REF!&lt;#REF!,#REF!)))</f>
        <v>#REF!</v>
      </c>
      <c r="AH91" s="90" t="e">
        <f>IF(ISBLANK(#REF!)," ",IF(#REF!&lt;#REF!,#REF!,IF(#REF!&lt;#REF!,#REF!)))</f>
        <v>#REF!</v>
      </c>
      <c r="AI91" s="90" t="e">
        <f>IF(ISBLANK(#REF!)," ",IF(#REF!&lt;#REF!,#REF!,IF(#REF!&lt;#REF!,#REF!)))</f>
        <v>#REF!</v>
      </c>
      <c r="AJ91" s="90" t="e">
        <f>IF(ISBLANK(#REF!)," ",IF(#REF!&lt;#REF!,#REF!,IF(#REF!&lt;#REF!,#REF!)))</f>
        <v>#REF!</v>
      </c>
      <c r="AK91" s="90" t="e">
        <f>IF(ISBLANK(#REF!)," ",IF(#REF!&lt;#REF!,#REF!,IF(#REF!&lt;#REF!,#REF!)))</f>
        <v>#REF!</v>
      </c>
      <c r="AL91" s="90" t="e">
        <f>IF(ISBLANK(#REF!)," ",IF(#REF!&lt;#REF!,#REF!,IF(#REF!&lt;#REF!,#REF!)))</f>
        <v>#REF!</v>
      </c>
      <c r="AM91" s="90" t="e">
        <f>IF(ISBLANK(#REF!)," ",IF(#REF!&lt;#REF!,#REF!,IF(#REF!&lt;#REF!,#REF!)))</f>
        <v>#REF!</v>
      </c>
      <c r="AN91" s="90" t="e">
        <f>IF(ISBLANK(#REF!)," ",IF(#REF!&lt;#REF!,#REF!,IF(#REF!&lt;#REF!,#REF!)))</f>
        <v>#REF!</v>
      </c>
      <c r="AO91" s="90" t="e">
        <f>IF(ISBLANK(#REF!)," ",IF(#REF!&lt;#REF!,#REF!,IF(#REF!&lt;#REF!,#REF!)))</f>
        <v>#REF!</v>
      </c>
      <c r="AP91" s="90" t="e">
        <f>IF(ISBLANK(#REF!)," ",IF(#REF!&lt;#REF!,#REF!,IF(#REF!&lt;#REF!,#REF!)))</f>
        <v>#REF!</v>
      </c>
      <c r="AQ91" s="90" t="e">
        <f>IF(ISBLANK(#REF!)," ",IF(#REF!&lt;#REF!,#REF!,IF(#REF!&lt;#REF!,#REF!)))</f>
        <v>#REF!</v>
      </c>
      <c r="AR91" s="90" t="e">
        <f>IF(ISBLANK(#REF!)," ",IF(#REF!&lt;#REF!,#REF!,IF(#REF!&lt;#REF!,#REF!)))</f>
        <v>#REF!</v>
      </c>
      <c r="AS91" s="90" t="e">
        <f>IF(ISBLANK(#REF!)," ",IF(#REF!&lt;#REF!,#REF!,IF(#REF!&lt;#REF!,#REF!)))</f>
        <v>#REF!</v>
      </c>
      <c r="AT91" s="90" t="e">
        <f>IF(ISBLANK(#REF!)," ",IF(#REF!&lt;#REF!,#REF!,IF(#REF!&lt;#REF!,#REF!)))</f>
        <v>#REF!</v>
      </c>
      <c r="AU91" s="90" t="e">
        <f>IF(ISBLANK(#REF!)," ",IF(#REF!&lt;#REF!,#REF!,IF(#REF!&lt;#REF!,#REF!)))</f>
        <v>#REF!</v>
      </c>
      <c r="AV91" s="91" t="e">
        <f>IF(ISBLANK(#REF!)," ",IF(#REF!&lt;#REF!,#REF!,IF(#REF!&lt;#REF!,#REF!)))</f>
        <v>#REF!</v>
      </c>
      <c r="AW91" s="58"/>
      <c r="AX91" s="59"/>
      <c r="AY91" s="59" t="s">
        <v>17</v>
      </c>
      <c r="AZ91" s="59"/>
      <c r="BA91" s="62"/>
      <c r="BB91" s="54"/>
      <c r="BC91" s="55"/>
      <c r="BX91" s="188"/>
      <c r="BY91" s="188"/>
      <c r="BZ91" s="188"/>
      <c r="CG91" s="24"/>
      <c r="CH91" s="24"/>
    </row>
    <row r="92" spans="2:88" s="28" customFormat="1" ht="12" customHeight="1" thickBot="1">
      <c r="B92" s="56"/>
      <c r="C92" s="57"/>
      <c r="D92" s="75"/>
      <c r="E92" s="76"/>
      <c r="F92" s="76"/>
      <c r="G92" s="76"/>
      <c r="H92" s="76"/>
      <c r="I92" s="77"/>
      <c r="J92" s="81"/>
      <c r="K92" s="82"/>
      <c r="L92" s="82"/>
      <c r="M92" s="82"/>
      <c r="N92" s="83"/>
      <c r="O92" s="64" t="s">
        <v>66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25"/>
      <c r="AF92" s="65" t="s">
        <v>67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6"/>
      <c r="AW92" s="60"/>
      <c r="AX92" s="61"/>
      <c r="AY92" s="61"/>
      <c r="AZ92" s="61"/>
      <c r="BA92" s="63"/>
      <c r="BB92" s="56"/>
      <c r="BC92" s="57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5"/>
      <c r="BW92" s="225"/>
      <c r="BX92" s="224"/>
      <c r="BY92" s="224"/>
      <c r="BZ92" s="224"/>
      <c r="CA92" s="224"/>
      <c r="CB92" s="224"/>
      <c r="CC92" s="226"/>
      <c r="CD92" s="226"/>
      <c r="CE92" s="226"/>
      <c r="CF92" s="226"/>
      <c r="CG92" s="227"/>
      <c r="CH92" s="227"/>
      <c r="CI92" s="227"/>
      <c r="CJ92" s="227"/>
    </row>
    <row r="93" spans="76:86" ht="3.75" customHeight="1" thickBot="1">
      <c r="BX93" s="188"/>
      <c r="BY93" s="188"/>
      <c r="BZ93" s="188"/>
      <c r="CG93" s="24"/>
      <c r="CH93" s="24"/>
    </row>
    <row r="94" spans="2:86" ht="19.5" customHeight="1" thickBot="1">
      <c r="B94" s="67" t="s">
        <v>12</v>
      </c>
      <c r="C94" s="35"/>
      <c r="D94" s="40" t="s">
        <v>72</v>
      </c>
      <c r="E94" s="36"/>
      <c r="F94" s="36"/>
      <c r="G94" s="36"/>
      <c r="H94" s="36"/>
      <c r="I94" s="35"/>
      <c r="J94" s="40" t="s">
        <v>15</v>
      </c>
      <c r="K94" s="36"/>
      <c r="L94" s="36"/>
      <c r="M94" s="36"/>
      <c r="N94" s="35"/>
      <c r="O94" s="40" t="s">
        <v>53</v>
      </c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5"/>
      <c r="AW94" s="40" t="s">
        <v>19</v>
      </c>
      <c r="AX94" s="36"/>
      <c r="AY94" s="36"/>
      <c r="AZ94" s="36"/>
      <c r="BA94" s="35"/>
      <c r="BB94" s="40"/>
      <c r="BC94" s="53"/>
      <c r="BX94" s="188"/>
      <c r="BY94" s="188"/>
      <c r="BZ94" s="188"/>
      <c r="CG94" s="24"/>
      <c r="CH94" s="24"/>
    </row>
    <row r="95" spans="2:86" ht="18" customHeight="1">
      <c r="B95" s="54">
        <v>20</v>
      </c>
      <c r="C95" s="55"/>
      <c r="D95" s="72" t="s">
        <v>88</v>
      </c>
      <c r="E95" s="73"/>
      <c r="F95" s="73"/>
      <c r="G95" s="73"/>
      <c r="H95" s="73"/>
      <c r="I95" s="74"/>
      <c r="J95" s="78">
        <f>$J$91+$V$80*$Y$80+$AL$80</f>
        <v>0.6562499999999999</v>
      </c>
      <c r="K95" s="79"/>
      <c r="L95" s="79"/>
      <c r="M95" s="79"/>
      <c r="N95" s="80"/>
      <c r="O95" s="89" t="str">
        <f>IF(ISBLANK($AZ$83)," ",IF($AW$83&gt;$AZ$83,$O$83,IF($AZ$83&gt;$AW$83,$AF$83,IF($AW$83=$AZ$83,"Entscheidung ermitteln!"))))</f>
        <v> </v>
      </c>
      <c r="P95" s="90" t="e">
        <f>IF(ISBLANK(#REF!)," ",IF(#REF!&lt;#REF!,#REF!,IF(#REF!&lt;#REF!,#REF!)))</f>
        <v>#REF!</v>
      </c>
      <c r="Q95" s="90" t="e">
        <f>IF(ISBLANK(#REF!)," ",IF(#REF!&lt;#REF!,#REF!,IF(#REF!&lt;#REF!,#REF!)))</f>
        <v>#REF!</v>
      </c>
      <c r="R95" s="90" t="e">
        <f>IF(ISBLANK(#REF!)," ",IF(#REF!&lt;#REF!,#REF!,IF(#REF!&lt;#REF!,#REF!)))</f>
        <v>#REF!</v>
      </c>
      <c r="S95" s="90" t="e">
        <f>IF(ISBLANK(#REF!)," ",IF(#REF!&lt;#REF!,#REF!,IF(#REF!&lt;#REF!,#REF!)))</f>
        <v>#REF!</v>
      </c>
      <c r="T95" s="90" t="e">
        <f>IF(ISBLANK(#REF!)," ",IF(#REF!&lt;#REF!,#REF!,IF(#REF!&lt;#REF!,#REF!)))</f>
        <v>#REF!</v>
      </c>
      <c r="U95" s="90" t="e">
        <f>IF(ISBLANK(#REF!)," ",IF(#REF!&lt;#REF!,#REF!,IF(#REF!&lt;#REF!,#REF!)))</f>
        <v>#REF!</v>
      </c>
      <c r="V95" s="90" t="e">
        <f>IF(ISBLANK(#REF!)," ",IF(#REF!&lt;#REF!,#REF!,IF(#REF!&lt;#REF!,#REF!)))</f>
        <v>#REF!</v>
      </c>
      <c r="W95" s="90" t="e">
        <f>IF(ISBLANK(#REF!)," ",IF(#REF!&lt;#REF!,#REF!,IF(#REF!&lt;#REF!,#REF!)))</f>
        <v>#REF!</v>
      </c>
      <c r="X95" s="90" t="e">
        <f>IF(ISBLANK(#REF!)," ",IF(#REF!&lt;#REF!,#REF!,IF(#REF!&lt;#REF!,#REF!)))</f>
        <v>#REF!</v>
      </c>
      <c r="Y95" s="90" t="e">
        <f>IF(ISBLANK(#REF!)," ",IF(#REF!&lt;#REF!,#REF!,IF(#REF!&lt;#REF!,#REF!)))</f>
        <v>#REF!</v>
      </c>
      <c r="Z95" s="90" t="e">
        <f>IF(ISBLANK(#REF!)," ",IF(#REF!&lt;#REF!,#REF!,IF(#REF!&lt;#REF!,#REF!)))</f>
        <v>#REF!</v>
      </c>
      <c r="AA95" s="90" t="e">
        <f>IF(ISBLANK(#REF!)," ",IF(#REF!&lt;#REF!,#REF!,IF(#REF!&lt;#REF!,#REF!)))</f>
        <v>#REF!</v>
      </c>
      <c r="AB95" s="90" t="e">
        <f>IF(ISBLANK(#REF!)," ",IF(#REF!&lt;#REF!,#REF!,IF(#REF!&lt;#REF!,#REF!)))</f>
        <v>#REF!</v>
      </c>
      <c r="AC95" s="90" t="e">
        <f>IF(ISBLANK(#REF!)," ",IF(#REF!&lt;#REF!,#REF!,IF(#REF!&lt;#REF!,#REF!)))</f>
        <v>#REF!</v>
      </c>
      <c r="AD95" s="90" t="e">
        <f>IF(ISBLANK(#REF!)," ",IF(#REF!&lt;#REF!,#REF!,IF(#REF!&lt;#REF!,#REF!)))</f>
        <v>#REF!</v>
      </c>
      <c r="AE95" s="14" t="s">
        <v>18</v>
      </c>
      <c r="AF95" s="90" t="str">
        <f>IF(ISBLANK($AZ$87)," ",IF($AW$87&gt;$AZ$87,$O$87,IF($AZ$87&gt;$AW$87,$AF$87,IF($AW$87=$AZ$87,"Entscheidung ermitteln!"))))</f>
        <v> </v>
      </c>
      <c r="AG95" s="90" t="e">
        <f>IF(ISBLANK(#REF!)," ",IF(#REF!&lt;#REF!,#REF!,IF(#REF!&lt;#REF!,#REF!)))</f>
        <v>#REF!</v>
      </c>
      <c r="AH95" s="90" t="e">
        <f>IF(ISBLANK(#REF!)," ",IF(#REF!&lt;#REF!,#REF!,IF(#REF!&lt;#REF!,#REF!)))</f>
        <v>#REF!</v>
      </c>
      <c r="AI95" s="90" t="e">
        <f>IF(ISBLANK(#REF!)," ",IF(#REF!&lt;#REF!,#REF!,IF(#REF!&lt;#REF!,#REF!)))</f>
        <v>#REF!</v>
      </c>
      <c r="AJ95" s="90" t="e">
        <f>IF(ISBLANK(#REF!)," ",IF(#REF!&lt;#REF!,#REF!,IF(#REF!&lt;#REF!,#REF!)))</f>
        <v>#REF!</v>
      </c>
      <c r="AK95" s="90" t="e">
        <f>IF(ISBLANK(#REF!)," ",IF(#REF!&lt;#REF!,#REF!,IF(#REF!&lt;#REF!,#REF!)))</f>
        <v>#REF!</v>
      </c>
      <c r="AL95" s="90" t="e">
        <f>IF(ISBLANK(#REF!)," ",IF(#REF!&lt;#REF!,#REF!,IF(#REF!&lt;#REF!,#REF!)))</f>
        <v>#REF!</v>
      </c>
      <c r="AM95" s="90" t="e">
        <f>IF(ISBLANK(#REF!)," ",IF(#REF!&lt;#REF!,#REF!,IF(#REF!&lt;#REF!,#REF!)))</f>
        <v>#REF!</v>
      </c>
      <c r="AN95" s="90" t="e">
        <f>IF(ISBLANK(#REF!)," ",IF(#REF!&lt;#REF!,#REF!,IF(#REF!&lt;#REF!,#REF!)))</f>
        <v>#REF!</v>
      </c>
      <c r="AO95" s="90" t="e">
        <f>IF(ISBLANK(#REF!)," ",IF(#REF!&lt;#REF!,#REF!,IF(#REF!&lt;#REF!,#REF!)))</f>
        <v>#REF!</v>
      </c>
      <c r="AP95" s="90" t="e">
        <f>IF(ISBLANK(#REF!)," ",IF(#REF!&lt;#REF!,#REF!,IF(#REF!&lt;#REF!,#REF!)))</f>
        <v>#REF!</v>
      </c>
      <c r="AQ95" s="90" t="e">
        <f>IF(ISBLANK(#REF!)," ",IF(#REF!&lt;#REF!,#REF!,IF(#REF!&lt;#REF!,#REF!)))</f>
        <v>#REF!</v>
      </c>
      <c r="AR95" s="90" t="e">
        <f>IF(ISBLANK(#REF!)," ",IF(#REF!&lt;#REF!,#REF!,IF(#REF!&lt;#REF!,#REF!)))</f>
        <v>#REF!</v>
      </c>
      <c r="AS95" s="90" t="e">
        <f>IF(ISBLANK(#REF!)," ",IF(#REF!&lt;#REF!,#REF!,IF(#REF!&lt;#REF!,#REF!)))</f>
        <v>#REF!</v>
      </c>
      <c r="AT95" s="90" t="e">
        <f>IF(ISBLANK(#REF!)," ",IF(#REF!&lt;#REF!,#REF!,IF(#REF!&lt;#REF!,#REF!)))</f>
        <v>#REF!</v>
      </c>
      <c r="AU95" s="90" t="e">
        <f>IF(ISBLANK(#REF!)," ",IF(#REF!&lt;#REF!,#REF!,IF(#REF!&lt;#REF!,#REF!)))</f>
        <v>#REF!</v>
      </c>
      <c r="AV95" s="91" t="e">
        <f>IF(ISBLANK(#REF!)," ",IF(#REF!&lt;#REF!,#REF!,IF(#REF!&lt;#REF!,#REF!)))</f>
        <v>#REF!</v>
      </c>
      <c r="AW95" s="58"/>
      <c r="AX95" s="59"/>
      <c r="AY95" s="59" t="s">
        <v>17</v>
      </c>
      <c r="AZ95" s="59"/>
      <c r="BA95" s="62"/>
      <c r="BB95" s="54"/>
      <c r="BC95" s="55"/>
      <c r="BX95" s="188"/>
      <c r="BY95" s="188"/>
      <c r="BZ95" s="188"/>
      <c r="CG95" s="24"/>
      <c r="CH95" s="24"/>
    </row>
    <row r="96" spans="2:86" ht="12" customHeight="1" thickBot="1">
      <c r="B96" s="56"/>
      <c r="C96" s="57"/>
      <c r="D96" s="75"/>
      <c r="E96" s="76"/>
      <c r="F96" s="76"/>
      <c r="G96" s="76"/>
      <c r="H96" s="76"/>
      <c r="I96" s="77"/>
      <c r="J96" s="81"/>
      <c r="K96" s="82"/>
      <c r="L96" s="82"/>
      <c r="M96" s="82"/>
      <c r="N96" s="83"/>
      <c r="O96" s="64" t="s">
        <v>68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25"/>
      <c r="AF96" s="65" t="s">
        <v>69</v>
      </c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6"/>
      <c r="AW96" s="60"/>
      <c r="AX96" s="61"/>
      <c r="AY96" s="61"/>
      <c r="AZ96" s="61"/>
      <c r="BA96" s="63"/>
      <c r="BB96" s="56"/>
      <c r="BC96" s="57"/>
      <c r="BX96" s="188"/>
      <c r="BY96" s="188"/>
      <c r="BZ96" s="188"/>
      <c r="CG96" s="24"/>
      <c r="CH96" s="24"/>
    </row>
    <row r="97" spans="76:86" ht="12.75" customHeight="1">
      <c r="BX97" s="188"/>
      <c r="BY97" s="188"/>
      <c r="BZ97" s="188"/>
      <c r="CG97" s="24"/>
      <c r="CH97" s="24"/>
    </row>
    <row r="98" spans="2:116" ht="12.75">
      <c r="B98" s="1" t="s">
        <v>87</v>
      </c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CA98" s="189"/>
      <c r="CB98" s="189"/>
      <c r="CC98" s="24"/>
      <c r="CD98" s="24"/>
      <c r="CE98" s="24"/>
      <c r="CF98" s="24"/>
      <c r="CG98" s="24"/>
      <c r="CH98" s="24"/>
      <c r="DF98" s="24"/>
      <c r="DG98" s="24"/>
      <c r="DH98" s="24"/>
      <c r="DI98" s="24"/>
      <c r="DJ98" s="24"/>
      <c r="DK98" s="24"/>
      <c r="DL98" s="7"/>
    </row>
    <row r="99" spans="79:116" ht="13.5" thickBot="1">
      <c r="CA99" s="189"/>
      <c r="CB99" s="189"/>
      <c r="CC99" s="24"/>
      <c r="CD99" s="24"/>
      <c r="CE99" s="24"/>
      <c r="CF99" s="24"/>
      <c r="CG99" s="24"/>
      <c r="CH99" s="24"/>
      <c r="DF99" s="24"/>
      <c r="DG99" s="24"/>
      <c r="DH99" s="24"/>
      <c r="DI99" s="24"/>
      <c r="DJ99" s="24"/>
      <c r="DK99" s="24"/>
      <c r="DL99" s="7"/>
    </row>
    <row r="100" spans="9:116" ht="27.75" customHeight="1">
      <c r="I100" s="68" t="s">
        <v>6</v>
      </c>
      <c r="J100" s="69"/>
      <c r="K100" s="69"/>
      <c r="L100" s="34"/>
      <c r="M100" s="70" t="str">
        <f>IF(ISBLANK($AZ$95)," ",IF($AW$95&gt;$AZ$95,$O$95,IF($AZ$95&gt;$AW$95,$AF$95,IF($AW$95=$AZ$95,"Entscheidung ermitteln!"))))</f>
        <v> </v>
      </c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1"/>
      <c r="CA100" s="189"/>
      <c r="CB100" s="189"/>
      <c r="CC100" s="24"/>
      <c r="CD100" s="24"/>
      <c r="CE100" s="24"/>
      <c r="CF100" s="24"/>
      <c r="CG100" s="24"/>
      <c r="CH100" s="24"/>
      <c r="DF100" s="24"/>
      <c r="DG100" s="24"/>
      <c r="DH100" s="24"/>
      <c r="DI100" s="24"/>
      <c r="DJ100" s="24"/>
      <c r="DK100" s="24"/>
      <c r="DL100" s="7"/>
    </row>
    <row r="101" spans="9:116" ht="27.75" customHeight="1">
      <c r="I101" s="44" t="s">
        <v>7</v>
      </c>
      <c r="J101" s="37"/>
      <c r="K101" s="37"/>
      <c r="L101" s="26"/>
      <c r="M101" s="38" t="str">
        <f>IF(ISBLANK($AZ$95)," ",IF($AW$95&lt;$AZ$95,$O$95,IF($AZ$95&lt;$AW$95,$AF$95,IF($AW$95=$AZ$95,"Entscheidung ermitteln!"))))</f>
        <v> </v>
      </c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9"/>
      <c r="CA101" s="189"/>
      <c r="CB101" s="189"/>
      <c r="CC101" s="24"/>
      <c r="CD101" s="24"/>
      <c r="CE101" s="24"/>
      <c r="CF101" s="24"/>
      <c r="CG101" s="24"/>
      <c r="CH101" s="24"/>
      <c r="DF101" s="24"/>
      <c r="DG101" s="24"/>
      <c r="DH101" s="24"/>
      <c r="DI101" s="24"/>
      <c r="DJ101" s="24"/>
      <c r="DK101" s="24"/>
      <c r="DL101" s="7"/>
    </row>
    <row r="102" spans="9:116" ht="27.75" customHeight="1">
      <c r="I102" s="44" t="s">
        <v>8</v>
      </c>
      <c r="J102" s="37"/>
      <c r="K102" s="37"/>
      <c r="L102" s="26"/>
      <c r="M102" s="38" t="str">
        <f>IF(ISBLANK($AZ$91)," ",IF($AW$91&gt;$AZ$91,$O$91,IF($AZ$91&gt;$AW$91,$AF$91,IF($AW$91=$AZ$91,"Entscheidung ermitteln!"))))</f>
        <v> </v>
      </c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9"/>
      <c r="CA102" s="189"/>
      <c r="CB102" s="189"/>
      <c r="CC102" s="24"/>
      <c r="CD102" s="24"/>
      <c r="CE102" s="24"/>
      <c r="CF102" s="24"/>
      <c r="CG102" s="24"/>
      <c r="CH102" s="24"/>
      <c r="DF102" s="24"/>
      <c r="DG102" s="24"/>
      <c r="DH102" s="24"/>
      <c r="DI102" s="24"/>
      <c r="DJ102" s="24"/>
      <c r="DK102" s="24"/>
      <c r="DL102" s="7"/>
    </row>
    <row r="103" spans="9:116" ht="27.75" customHeight="1" thickBot="1">
      <c r="I103" s="50" t="s">
        <v>9</v>
      </c>
      <c r="J103" s="51"/>
      <c r="K103" s="51"/>
      <c r="L103" s="27"/>
      <c r="M103" s="52" t="str">
        <f>IF(ISBLANK($AZ$91)," ",IF($AW$91&lt;$AZ$91,$O$91,IF($AZ$91&lt;$AW$91,$AF$91,IF($AW$91=$AZ$91,"Entscheidung ermitteln!"))))</f>
        <v> 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43"/>
      <c r="CA103" s="189"/>
      <c r="CB103" s="189"/>
      <c r="CC103" s="24"/>
      <c r="CD103" s="24"/>
      <c r="CE103" s="24"/>
      <c r="CF103" s="24"/>
      <c r="CG103" s="24"/>
      <c r="CH103" s="24"/>
      <c r="DF103" s="24"/>
      <c r="DG103" s="24"/>
      <c r="DH103" s="24"/>
      <c r="DI103" s="24"/>
      <c r="DJ103" s="24"/>
      <c r="DK103" s="24"/>
      <c r="DL103" s="7"/>
    </row>
  </sheetData>
  <mergeCells count="405">
    <mergeCell ref="AE43:AR43"/>
    <mergeCell ref="AS43:AU43"/>
    <mergeCell ref="D28:F28"/>
    <mergeCell ref="D29:F29"/>
    <mergeCell ref="D30:F30"/>
    <mergeCell ref="D31:F31"/>
    <mergeCell ref="D32:F32"/>
    <mergeCell ref="D33:F33"/>
    <mergeCell ref="D65:I65"/>
    <mergeCell ref="D66:I67"/>
    <mergeCell ref="D69:I69"/>
    <mergeCell ref="D70:I71"/>
    <mergeCell ref="D73:I73"/>
    <mergeCell ref="D74:I75"/>
    <mergeCell ref="J74:N75"/>
    <mergeCell ref="H80:L80"/>
    <mergeCell ref="G30:I30"/>
    <mergeCell ref="D27:F27"/>
    <mergeCell ref="G27:I27"/>
    <mergeCell ref="V80:W80"/>
    <mergeCell ref="G28:I28"/>
    <mergeCell ref="G29:I29"/>
    <mergeCell ref="Y80:AC80"/>
    <mergeCell ref="AL80:AP80"/>
    <mergeCell ref="AF92:AV92"/>
    <mergeCell ref="O66:AD66"/>
    <mergeCell ref="O70:AD70"/>
    <mergeCell ref="D94:I94"/>
    <mergeCell ref="J91:N92"/>
    <mergeCell ref="D95:I96"/>
    <mergeCell ref="J95:N96"/>
    <mergeCell ref="B55:BC55"/>
    <mergeCell ref="V46:W46"/>
    <mergeCell ref="X46:Z46"/>
    <mergeCell ref="B46:C46"/>
    <mergeCell ref="B49:O49"/>
    <mergeCell ref="P49:R49"/>
    <mergeCell ref="S49:W49"/>
    <mergeCell ref="B50:C50"/>
    <mergeCell ref="D50:O50"/>
    <mergeCell ref="P50:R50"/>
    <mergeCell ref="S50:T50"/>
    <mergeCell ref="V50:W50"/>
    <mergeCell ref="D46:O46"/>
    <mergeCell ref="P46:R46"/>
    <mergeCell ref="S46:T46"/>
    <mergeCell ref="X44:Z44"/>
    <mergeCell ref="V45:W45"/>
    <mergeCell ref="X45:Z45"/>
    <mergeCell ref="V44:W44"/>
    <mergeCell ref="B45:C45"/>
    <mergeCell ref="D45:O45"/>
    <mergeCell ref="P45:R45"/>
    <mergeCell ref="S45:T45"/>
    <mergeCell ref="B44:C44"/>
    <mergeCell ref="D44:O44"/>
    <mergeCell ref="P44:R44"/>
    <mergeCell ref="S44:T44"/>
    <mergeCell ref="B43:O43"/>
    <mergeCell ref="P43:R43"/>
    <mergeCell ref="S43:W43"/>
    <mergeCell ref="X43:Z43"/>
    <mergeCell ref="AW39:AX39"/>
    <mergeCell ref="AZ39:BA39"/>
    <mergeCell ref="BB39:BC39"/>
    <mergeCell ref="G39:I39"/>
    <mergeCell ref="J39:N39"/>
    <mergeCell ref="O39:AD39"/>
    <mergeCell ref="AF39:AV39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J37:N37"/>
    <mergeCell ref="O37:AD37"/>
    <mergeCell ref="AF37:AV37"/>
    <mergeCell ref="AW37:AX37"/>
    <mergeCell ref="AZ35:BA35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O35:AD35"/>
    <mergeCell ref="AF35:AV35"/>
    <mergeCell ref="AW35:AX35"/>
    <mergeCell ref="BB33:BC33"/>
    <mergeCell ref="J34:N34"/>
    <mergeCell ref="O34:AD34"/>
    <mergeCell ref="AF34:AV34"/>
    <mergeCell ref="AW34:AX34"/>
    <mergeCell ref="AZ34:BA34"/>
    <mergeCell ref="BB34:BC34"/>
    <mergeCell ref="J33:N33"/>
    <mergeCell ref="AF30:AV30"/>
    <mergeCell ref="AZ32:BA32"/>
    <mergeCell ref="BB32:BC32"/>
    <mergeCell ref="AF31:AV31"/>
    <mergeCell ref="AW31:AX31"/>
    <mergeCell ref="AZ31:BA31"/>
    <mergeCell ref="BB31:BC31"/>
    <mergeCell ref="AF32:AV32"/>
    <mergeCell ref="AW32:AX32"/>
    <mergeCell ref="G37:I37"/>
    <mergeCell ref="O30:AD30"/>
    <mergeCell ref="G31:I31"/>
    <mergeCell ref="J31:N31"/>
    <mergeCell ref="O31:AD31"/>
    <mergeCell ref="J32:N32"/>
    <mergeCell ref="O32:AD32"/>
    <mergeCell ref="J30:N30"/>
    <mergeCell ref="O33:AD33"/>
    <mergeCell ref="G32:I32"/>
    <mergeCell ref="D34:F34"/>
    <mergeCell ref="G34:I34"/>
    <mergeCell ref="G33:I33"/>
    <mergeCell ref="G36:I36"/>
    <mergeCell ref="G35:I35"/>
    <mergeCell ref="D35:F35"/>
    <mergeCell ref="D37:F37"/>
    <mergeCell ref="D39:F39"/>
    <mergeCell ref="D36:F36"/>
    <mergeCell ref="B27:C27"/>
    <mergeCell ref="B29:C29"/>
    <mergeCell ref="B30:C30"/>
    <mergeCell ref="B34:C34"/>
    <mergeCell ref="B28:C28"/>
    <mergeCell ref="B31:C31"/>
    <mergeCell ref="B32:C32"/>
    <mergeCell ref="B33:C33"/>
    <mergeCell ref="D21:X21"/>
    <mergeCell ref="Y21:Z21"/>
    <mergeCell ref="BB27:BC27"/>
    <mergeCell ref="AW27:BA27"/>
    <mergeCell ref="J27:N27"/>
    <mergeCell ref="O27:AV27"/>
    <mergeCell ref="B18:C18"/>
    <mergeCell ref="D18:X18"/>
    <mergeCell ref="AE18:AF18"/>
    <mergeCell ref="Y18:Z18"/>
    <mergeCell ref="B16:C16"/>
    <mergeCell ref="AE16:AF16"/>
    <mergeCell ref="Y16:Z16"/>
    <mergeCell ref="B17:C17"/>
    <mergeCell ref="D16:X16"/>
    <mergeCell ref="D17:X17"/>
    <mergeCell ref="AE17:AF17"/>
    <mergeCell ref="Y17:Z17"/>
    <mergeCell ref="O29:AD29"/>
    <mergeCell ref="AF29:AV29"/>
    <mergeCell ref="B35:C35"/>
    <mergeCell ref="B36:C36"/>
    <mergeCell ref="AW30:AX30"/>
    <mergeCell ref="B37:C37"/>
    <mergeCell ref="B38:C38"/>
    <mergeCell ref="B39:C39"/>
    <mergeCell ref="AE44:AF44"/>
    <mergeCell ref="AG44:AR44"/>
    <mergeCell ref="AE45:AF45"/>
    <mergeCell ref="AG45:AR45"/>
    <mergeCell ref="AV43:AZ43"/>
    <mergeCell ref="BA43:BC43"/>
    <mergeCell ref="AF28:AV28"/>
    <mergeCell ref="AE21:AF21"/>
    <mergeCell ref="AG21:BA21"/>
    <mergeCell ref="BB21:BC21"/>
    <mergeCell ref="AE22:AF22"/>
    <mergeCell ref="AG22:BA22"/>
    <mergeCell ref="AV44:AW44"/>
    <mergeCell ref="AY46:AZ46"/>
    <mergeCell ref="BA46:BC46"/>
    <mergeCell ref="AS45:AU45"/>
    <mergeCell ref="AV45:AW45"/>
    <mergeCell ref="AY44:AZ44"/>
    <mergeCell ref="BA44:BC44"/>
    <mergeCell ref="AY45:AZ45"/>
    <mergeCell ref="BA45:BC45"/>
    <mergeCell ref="AS44:AU44"/>
    <mergeCell ref="AE46:AF46"/>
    <mergeCell ref="AG46:AR46"/>
    <mergeCell ref="AS46:AU46"/>
    <mergeCell ref="AV46:AW46"/>
    <mergeCell ref="X49:Z49"/>
    <mergeCell ref="AE49:AR49"/>
    <mergeCell ref="AS49:AU49"/>
    <mergeCell ref="AV49:AZ49"/>
    <mergeCell ref="AG51:AR51"/>
    <mergeCell ref="AY51:AZ51"/>
    <mergeCell ref="B51:C51"/>
    <mergeCell ref="D51:O51"/>
    <mergeCell ref="AE51:AF51"/>
    <mergeCell ref="P51:R51"/>
    <mergeCell ref="S51:T51"/>
    <mergeCell ref="V51:W51"/>
    <mergeCell ref="X51:Z51"/>
    <mergeCell ref="AS51:AU51"/>
    <mergeCell ref="A2:AP3"/>
    <mergeCell ref="U10:V10"/>
    <mergeCell ref="B15:Z15"/>
    <mergeCell ref="AE15:BC15"/>
    <mergeCell ref="B8:AM8"/>
    <mergeCell ref="X10:AB10"/>
    <mergeCell ref="H10:L10"/>
    <mergeCell ref="A4:AP4"/>
    <mergeCell ref="AL10:AP10"/>
    <mergeCell ref="AG17:BA17"/>
    <mergeCell ref="AG16:BA16"/>
    <mergeCell ref="AE20:BC20"/>
    <mergeCell ref="BB16:BC16"/>
    <mergeCell ref="BB18:BC18"/>
    <mergeCell ref="BB17:BC17"/>
    <mergeCell ref="AG18:BA18"/>
    <mergeCell ref="AE23:AF23"/>
    <mergeCell ref="AG23:BA23"/>
    <mergeCell ref="BB23:BC23"/>
    <mergeCell ref="B23:C23"/>
    <mergeCell ref="D23:X23"/>
    <mergeCell ref="Y23:Z23"/>
    <mergeCell ref="BB28:BC28"/>
    <mergeCell ref="AW28:AX28"/>
    <mergeCell ref="BB22:BC22"/>
    <mergeCell ref="BB29:BC29"/>
    <mergeCell ref="AZ30:BA30"/>
    <mergeCell ref="AZ33:BA33"/>
    <mergeCell ref="BB30:BC30"/>
    <mergeCell ref="AW33:AX33"/>
    <mergeCell ref="AZ28:BA28"/>
    <mergeCell ref="AW29:AX29"/>
    <mergeCell ref="AZ29:BA29"/>
    <mergeCell ref="O28:AD28"/>
    <mergeCell ref="AF33:AV33"/>
    <mergeCell ref="X50:Z50"/>
    <mergeCell ref="D52:O52"/>
    <mergeCell ref="S52:T52"/>
    <mergeCell ref="V52:W52"/>
    <mergeCell ref="X52:Z52"/>
    <mergeCell ref="P52:R52"/>
    <mergeCell ref="B52:C52"/>
    <mergeCell ref="BA51:BC51"/>
    <mergeCell ref="AS52:AU52"/>
    <mergeCell ref="AV52:AW52"/>
    <mergeCell ref="AV51:AW51"/>
    <mergeCell ref="AY52:AZ52"/>
    <mergeCell ref="BA52:BC52"/>
    <mergeCell ref="BA49:BC49"/>
    <mergeCell ref="AE50:AF50"/>
    <mergeCell ref="AG50:AR50"/>
    <mergeCell ref="AS50:AU50"/>
    <mergeCell ref="AV50:AW50"/>
    <mergeCell ref="AY50:AZ50"/>
    <mergeCell ref="BA50:BC50"/>
    <mergeCell ref="AE52:AF52"/>
    <mergeCell ref="AG52:AR52"/>
    <mergeCell ref="AW65:BA65"/>
    <mergeCell ref="B61:C61"/>
    <mergeCell ref="H59:L59"/>
    <mergeCell ref="V59:W59"/>
    <mergeCell ref="Y59:AC59"/>
    <mergeCell ref="AL59:AP59"/>
    <mergeCell ref="D61:I61"/>
    <mergeCell ref="J61:N61"/>
    <mergeCell ref="O61:AV61"/>
    <mergeCell ref="AW61:BA61"/>
    <mergeCell ref="BB61:BC61"/>
    <mergeCell ref="B62:C63"/>
    <mergeCell ref="D62:I63"/>
    <mergeCell ref="J62:N63"/>
    <mergeCell ref="O62:AD62"/>
    <mergeCell ref="AF62:AV62"/>
    <mergeCell ref="AW62:AX63"/>
    <mergeCell ref="AY62:AY63"/>
    <mergeCell ref="AZ62:BA63"/>
    <mergeCell ref="BB62:BC63"/>
    <mergeCell ref="O63:AD63"/>
    <mergeCell ref="AF63:AV63"/>
    <mergeCell ref="B65:C65"/>
    <mergeCell ref="J65:N65"/>
    <mergeCell ref="O65:AV65"/>
    <mergeCell ref="BB65:BC65"/>
    <mergeCell ref="B66:C67"/>
    <mergeCell ref="J66:N67"/>
    <mergeCell ref="AF66:AV66"/>
    <mergeCell ref="AW66:AX67"/>
    <mergeCell ref="AY66:AY67"/>
    <mergeCell ref="AZ66:BA67"/>
    <mergeCell ref="BB66:BC67"/>
    <mergeCell ref="O67:AD67"/>
    <mergeCell ref="AF67:AV67"/>
    <mergeCell ref="B69:C69"/>
    <mergeCell ref="J69:N69"/>
    <mergeCell ref="O69:AV69"/>
    <mergeCell ref="BB69:BC69"/>
    <mergeCell ref="AW69:BA69"/>
    <mergeCell ref="B70:C71"/>
    <mergeCell ref="J70:N71"/>
    <mergeCell ref="AF70:AV70"/>
    <mergeCell ref="AW70:AX71"/>
    <mergeCell ref="AY70:AY71"/>
    <mergeCell ref="AZ70:BA71"/>
    <mergeCell ref="BB70:BC71"/>
    <mergeCell ref="O71:AD71"/>
    <mergeCell ref="AF71:AV71"/>
    <mergeCell ref="B73:C73"/>
    <mergeCell ref="J73:N73"/>
    <mergeCell ref="O73:AV73"/>
    <mergeCell ref="BB73:BC73"/>
    <mergeCell ref="AW73:BA73"/>
    <mergeCell ref="B74:C75"/>
    <mergeCell ref="AW74:AX75"/>
    <mergeCell ref="AY74:AY75"/>
    <mergeCell ref="O75:AD75"/>
    <mergeCell ref="AF75:AV75"/>
    <mergeCell ref="O74:AD74"/>
    <mergeCell ref="AF74:AV74"/>
    <mergeCell ref="AZ74:BA75"/>
    <mergeCell ref="BB74:BC75"/>
    <mergeCell ref="O95:AD95"/>
    <mergeCell ref="AF95:AV95"/>
    <mergeCell ref="AW82:BA82"/>
    <mergeCell ref="BB82:BC82"/>
    <mergeCell ref="AF83:AV83"/>
    <mergeCell ref="AW83:AX84"/>
    <mergeCell ref="B82:C82"/>
    <mergeCell ref="D82:I82"/>
    <mergeCell ref="J82:N82"/>
    <mergeCell ref="O82:AV82"/>
    <mergeCell ref="B83:C84"/>
    <mergeCell ref="D83:I84"/>
    <mergeCell ref="J83:N84"/>
    <mergeCell ref="O83:AD83"/>
    <mergeCell ref="AY83:AY84"/>
    <mergeCell ref="AZ83:BA84"/>
    <mergeCell ref="BB83:BC84"/>
    <mergeCell ref="O84:AD84"/>
    <mergeCell ref="AF84:AV84"/>
    <mergeCell ref="B86:C86"/>
    <mergeCell ref="D86:I86"/>
    <mergeCell ref="J86:N86"/>
    <mergeCell ref="O86:AV86"/>
    <mergeCell ref="AW86:BA86"/>
    <mergeCell ref="BB86:BC86"/>
    <mergeCell ref="AW87:AX88"/>
    <mergeCell ref="AY87:AY88"/>
    <mergeCell ref="AZ87:BA88"/>
    <mergeCell ref="B87:C88"/>
    <mergeCell ref="D87:I88"/>
    <mergeCell ref="J87:N88"/>
    <mergeCell ref="BB87:BC88"/>
    <mergeCell ref="O88:AD88"/>
    <mergeCell ref="AF88:AV88"/>
    <mergeCell ref="O87:AD87"/>
    <mergeCell ref="AF87:AV87"/>
    <mergeCell ref="BB90:BC90"/>
    <mergeCell ref="B91:C92"/>
    <mergeCell ref="D91:I92"/>
    <mergeCell ref="O92:AD92"/>
    <mergeCell ref="AW91:AX92"/>
    <mergeCell ref="AY91:AY92"/>
    <mergeCell ref="AZ91:BA92"/>
    <mergeCell ref="BB91:BC92"/>
    <mergeCell ref="B90:C90"/>
    <mergeCell ref="D90:I90"/>
    <mergeCell ref="M101:AV101"/>
    <mergeCell ref="I100:K100"/>
    <mergeCell ref="M100:AV100"/>
    <mergeCell ref="AW90:BA90"/>
    <mergeCell ref="J90:N90"/>
    <mergeCell ref="O90:AV90"/>
    <mergeCell ref="O91:AD91"/>
    <mergeCell ref="AF91:AV91"/>
    <mergeCell ref="AW94:BA94"/>
    <mergeCell ref="BB94:BC94"/>
    <mergeCell ref="B95:C96"/>
    <mergeCell ref="AW95:AX96"/>
    <mergeCell ref="AY95:AY96"/>
    <mergeCell ref="AZ95:BA96"/>
    <mergeCell ref="BB95:BC96"/>
    <mergeCell ref="O96:AD96"/>
    <mergeCell ref="AF96:AV96"/>
    <mergeCell ref="B94:C94"/>
    <mergeCell ref="X6:AL6"/>
    <mergeCell ref="I103:K103"/>
    <mergeCell ref="M103:AV103"/>
    <mergeCell ref="I101:K101"/>
    <mergeCell ref="I102:K102"/>
    <mergeCell ref="M102:AV102"/>
    <mergeCell ref="J94:N94"/>
    <mergeCell ref="O94:AV94"/>
    <mergeCell ref="J29:N29"/>
    <mergeCell ref="F6:T6"/>
    <mergeCell ref="J28:N28"/>
    <mergeCell ref="B20:Z20"/>
    <mergeCell ref="B22:C22"/>
    <mergeCell ref="D22:X22"/>
    <mergeCell ref="Y22:Z22"/>
    <mergeCell ref="B21:C2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&amp;Lwww.kadmo.de
Turnierplanung&amp;C&amp;F&amp;R&amp;P von &amp;N </oddFooter>
  </headerFooter>
  <rowBreaks count="1" manualBreakCount="1">
    <brk id="5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2003-06-04T11:24:20Z</cp:lastPrinted>
  <dcterms:created xsi:type="dcterms:W3CDTF">2002-02-21T07:48:38Z</dcterms:created>
  <dcterms:modified xsi:type="dcterms:W3CDTF">2002-11-11T17:25:35Z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