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2120" windowHeight="9120" activeTab="0"/>
  </bookViews>
  <sheets>
    <sheet name="PC-Version" sheetId="1" r:id="rId1"/>
  </sheets>
  <definedNames>
    <definedName name="_xlnm.Print_Area" localSheetId="0">'PC-Version'!$A:$BC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<sst xmlns="http://schemas.openxmlformats.org/spreadsheetml/2006/main" count="227" uniqueCount="58">
  <si>
    <t>Am</t>
  </si>
  <si>
    <t>Samstag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</si>
  <si>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</si>
  <si>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</si>
  <si>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</si>
  <si>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</si>
  <si>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</si>
  <si>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</si>
  <si>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</si>
  <si>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</si>
  <si>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</si>
  <si>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</si>
  <si>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</si>
  <si>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</si>
  <si>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</si>
  <si>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</si>
  <si>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</si>
  <si>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</si>
  <si>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</si>
  <si>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</si>
  <si>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</si>
  <si>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</si>
  <si>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</si>
  <si>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</si>
  <si>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</si>
  <si>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6.</t>
  </si>
  <si>
    <t>7.</t>
  </si>
  <si>
    <t>Mannschaften</t>
  </si>
  <si>
    <t>Sp.</t>
  </si>
  <si>
    <t>II. Spielplan</t>
  </si>
  <si>
    <t>III. Abschlußtabelle</t>
  </si>
  <si>
    <t>8.</t>
  </si>
  <si>
    <t>, dem</t>
  </si>
  <si>
    <t>9.</t>
  </si>
  <si>
    <t>10.</t>
  </si>
  <si>
    <t>Runde 1</t>
  </si>
  <si>
    <t>Runde 2</t>
  </si>
  <si>
    <t>Runde 3</t>
  </si>
  <si>
    <t>Runde 4</t>
  </si>
  <si>
    <t>Runde 5</t>
  </si>
  <si>
    <t>Runde 6</t>
  </si>
  <si>
    <t>Rd.5</t>
  </si>
  <si>
    <t>Runde 7</t>
  </si>
  <si>
    <t>Runde 8</t>
  </si>
  <si>
    <t>Runde 9</t>
  </si>
  <si>
    <t>-Internes Hallenturnier-</t>
  </si>
  <si>
    <t>Trainer / Betreuer</t>
  </si>
  <si>
    <t>C - Junioren</t>
  </si>
  <si>
    <t>Alte Herren</t>
  </si>
  <si>
    <t>B - Junioren</t>
  </si>
  <si>
    <t>Eltern</t>
  </si>
  <si>
    <t>1. Senioren</t>
  </si>
  <si>
    <t>2. Senioren</t>
  </si>
  <si>
    <t>A - Junioren</t>
  </si>
  <si>
    <t>Altliga</t>
  </si>
  <si>
    <t>Schützen</t>
  </si>
  <si>
    <t>Vereinsname</t>
  </si>
  <si>
    <t>Sporthalle 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</si>
</sst>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0" fontId="15" fillId="0" borderId="8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0" fontId="2" fillId="0" borderId="2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45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 shrinkToFit="1"/>
    </xf>
    <xf numFmtId="176" fontId="15" fillId="0" borderId="42" xfId="0" applyNumberFormat="1" applyFont="1" applyBorder="1" applyAlignment="1">
      <alignment horizontal="center" vertical="center" shrinkToFit="1"/>
    </xf>
    <xf numFmtId="176" fontId="15" fillId="0" borderId="46" xfId="0" applyNumberFormat="1" applyFont="1" applyBorder="1" applyAlignment="1">
      <alignment horizontal="center" vertical="center" shrinkToFit="1"/>
    </xf>
    <xf numFmtId="176" fontId="15" fillId="0" borderId="29" xfId="0" applyNumberFormat="1" applyFont="1" applyBorder="1" applyAlignment="1">
      <alignment horizontal="center" vertical="center" shrinkToFit="1"/>
    </xf>
    <xf numFmtId="176" fontId="15" fillId="0" borderId="33" xfId="0" applyNumberFormat="1" applyFont="1" applyBorder="1" applyAlignment="1">
      <alignment horizontal="center" vertical="center" shrinkToFit="1"/>
    </xf>
    <xf numFmtId="176" fontId="15" fillId="0" borderId="47" xfId="0" applyNumberFormat="1" applyFont="1" applyBorder="1" applyAlignment="1">
      <alignment horizontal="center" vertical="center" shrinkToFit="1"/>
    </xf>
    <xf numFmtId="176" fontId="15" fillId="0" borderId="15" xfId="0" applyNumberFormat="1" applyFont="1" applyBorder="1" applyAlignment="1">
      <alignment horizontal="center" vertical="center" shrinkToFit="1"/>
    </xf>
    <xf numFmtId="176" fontId="15" fillId="0" borderId="8" xfId="0" applyNumberFormat="1" applyFont="1" applyBorder="1" applyAlignment="1">
      <alignment horizontal="center" vertical="center" shrinkToFit="1"/>
    </xf>
    <xf numFmtId="176" fontId="15" fillId="0" borderId="48" xfId="0" applyNumberFormat="1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20" fontId="2" fillId="0" borderId="4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14" fillId="0" borderId="4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D99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53" customWidth="1"/>
    <col min="58" max="58" width="2.8515625" style="53" customWidth="1"/>
    <col min="59" max="59" width="2.140625" style="53" customWidth="1"/>
    <col min="60" max="60" width="2.8515625" style="53" customWidth="1"/>
    <col min="61" max="64" width="1.7109375" style="53" customWidth="1"/>
    <col min="65" max="65" width="3.7109375" style="53" customWidth="1"/>
    <col min="66" max="66" width="2.28125" style="53" customWidth="1"/>
    <col min="67" max="67" width="3.140625" style="53" customWidth="1"/>
    <col min="68" max="68" width="3.140625" style="53" bestFit="1" customWidth="1"/>
    <col min="69" max="69" width="2.28125" style="53" customWidth="1"/>
    <col min="70" max="70" width="3.140625" style="53" bestFit="1" customWidth="1"/>
    <col min="71" max="71" width="8.140625" style="53" bestFit="1" customWidth="1"/>
    <col min="72" max="73" width="1.7109375" style="53" customWidth="1"/>
    <col min="74" max="80" width="1.7109375" style="55" customWidth="1"/>
    <col min="81" max="134" width="1.7109375" style="56" customWidth="1"/>
    <col min="135" max="16384" width="1.7109375" style="11" customWidth="1"/>
  </cols>
  <sheetData>
    <row r="1" spans="1:80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 s="14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</row>
    <row r="2" spans="1:80" s="6" customFormat="1" ht="33">
      <c r="A2" s="159" t="s">
        <v>56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14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39"/>
      <c r="CA2" s="39"/>
      <c r="CB2" s="39"/>
    </row>
    <row r="3" spans="1:80" s="8" customFormat="1" ht="27">
      <c r="A3" s="160" t="s">
        <v>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15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</row>
    <row r="4" spans="1:80" s="2" customFormat="1" ht="7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16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43"/>
      <c r="CA4" s="43"/>
      <c r="CB4" s="43"/>
    </row>
    <row r="5" spans="2:80" s="2" customFormat="1" ht="9" customHeight="1">
      <c r="B5" s="97" t="s">
        <v>57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16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43"/>
      <c r="CA5" s="43"/>
      <c r="CB5" s="43"/>
    </row>
    <row r="6" spans="2:134" ht="27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</row>
    <row r="7" spans="43:80" s="2" customFormat="1" ht="9" customHeight="1"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6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43"/>
      <c r="CA7" s="43"/>
      <c r="CB7" s="43"/>
    </row>
    <row r="8" spans="13:80" s="2" customFormat="1" ht="15.75">
      <c r="M8" s="77"/>
      <c r="N8" s="77"/>
      <c r="O8" s="3" t="s">
        <v>0</v>
      </c>
      <c r="P8" s="98" t="s">
        <v>1</v>
      </c>
      <c r="Q8" s="98"/>
      <c r="R8" s="98"/>
      <c r="S8" s="98"/>
      <c r="T8" s="98"/>
      <c r="U8" s="98"/>
      <c r="V8" s="98"/>
      <c r="W8" s="98"/>
      <c r="X8" s="77" t="s">
        <v>32</v>
      </c>
      <c r="Y8" s="77"/>
      <c r="Z8" s="77"/>
      <c r="AA8" s="77"/>
      <c r="AB8" s="99">
        <v>38017</v>
      </c>
      <c r="AC8" s="99"/>
      <c r="AD8" s="99"/>
      <c r="AE8" s="99"/>
      <c r="AF8" s="99"/>
      <c r="AG8" s="99"/>
      <c r="AH8" s="99"/>
      <c r="AI8" s="99"/>
      <c r="AJ8" s="67"/>
      <c r="AK8" s="67"/>
      <c r="AL8" s="77"/>
      <c r="AM8" s="77"/>
      <c r="AN8" s="77"/>
      <c r="AO8" s="77"/>
      <c r="AP8" s="68"/>
      <c r="AQ8" s="68"/>
      <c r="AR8" s="68"/>
      <c r="AS8" s="68"/>
      <c r="AT8" s="68"/>
      <c r="AU8" s="68"/>
      <c r="AV8" s="68"/>
      <c r="AW8" s="68"/>
      <c r="AX8" s="78"/>
      <c r="AY8" s="13"/>
      <c r="AZ8" s="13"/>
      <c r="BA8" s="13"/>
      <c r="BB8" s="13"/>
      <c r="BC8" s="13"/>
      <c r="BD8" s="6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43"/>
      <c r="CA8" s="43"/>
      <c r="CB8" s="43"/>
    </row>
    <row r="9" spans="56:80" s="2" customFormat="1" ht="6" customHeight="1">
      <c r="BD9" s="16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43"/>
      <c r="CA9" s="43"/>
      <c r="CB9" s="43"/>
    </row>
    <row r="10" spans="7:80" s="2" customFormat="1" ht="15.75">
      <c r="G10" s="5" t="s">
        <v>2</v>
      </c>
      <c r="H10" s="167">
        <v>0.4166666666666667</v>
      </c>
      <c r="I10" s="167"/>
      <c r="J10" s="167"/>
      <c r="K10" s="167"/>
      <c r="L10" s="167"/>
      <c r="M10" s="6" t="s">
        <v>3</v>
      </c>
      <c r="T10" s="5" t="s">
        <v>4</v>
      </c>
      <c r="U10" s="168">
        <v>1</v>
      </c>
      <c r="V10" s="168" t="s">
        <v>5</v>
      </c>
      <c r="W10" s="12" t="s">
        <v>24</v>
      </c>
      <c r="X10" s="166">
        <v>0.006944444444444444</v>
      </c>
      <c r="Y10" s="166"/>
      <c r="Z10" s="166"/>
      <c r="AA10" s="166"/>
      <c r="AB10" s="166"/>
      <c r="AC10" s="6" t="s">
        <v>6</v>
      </c>
      <c r="AJ10" s="61"/>
      <c r="AK10" s="5" t="s">
        <v>7</v>
      </c>
      <c r="AL10" s="166">
        <v>0.001388888888888889</v>
      </c>
      <c r="AM10" s="166"/>
      <c r="AN10" s="166"/>
      <c r="AO10" s="166"/>
      <c r="AP10" s="166"/>
      <c r="AQ10" s="6" t="s">
        <v>6</v>
      </c>
      <c r="BD10" s="16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43"/>
      <c r="CA10" s="43"/>
      <c r="CB10" s="43"/>
    </row>
    <row r="11" spans="1:80" s="9" customFormat="1" ht="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 s="1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5"/>
      <c r="BW11" s="45"/>
      <c r="BX11" s="45"/>
      <c r="BY11" s="45"/>
      <c r="BZ11" s="45"/>
      <c r="CA11" s="45"/>
      <c r="CB11" s="45"/>
    </row>
    <row r="12" spans="1:80" s="9" customFormat="1" ht="12.75">
      <c r="A12"/>
      <c r="B12" s="1" t="s">
        <v>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 s="1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5"/>
      <c r="BX12" s="45"/>
      <c r="BY12" s="45"/>
      <c r="BZ12" s="45"/>
      <c r="CA12" s="45"/>
      <c r="CB12" s="45"/>
    </row>
    <row r="13" spans="1:80" s="9" customFormat="1" ht="11.2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 s="1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45"/>
      <c r="BX13" s="45"/>
      <c r="BY13" s="45"/>
      <c r="BZ13" s="45"/>
      <c r="CA13" s="45"/>
      <c r="CB13" s="45"/>
    </row>
    <row r="14" spans="1:80" s="9" customFormat="1" ht="18.75" customHeight="1">
      <c r="A14"/>
      <c r="J14" s="173" t="s">
        <v>27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5"/>
      <c r="AV14" s="171"/>
      <c r="AW14" s="172"/>
      <c r="AX14"/>
      <c r="AY14"/>
      <c r="AZ14"/>
      <c r="BA14"/>
      <c r="BB14"/>
      <c r="BC14"/>
      <c r="BD14" s="1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5"/>
      <c r="BW14" s="45"/>
      <c r="BX14" s="45"/>
      <c r="BY14" s="45"/>
      <c r="BZ14" s="45"/>
      <c r="CA14" s="45"/>
      <c r="CB14" s="45"/>
    </row>
    <row r="15" spans="1:80" s="9" customFormat="1" ht="15" customHeight="1">
      <c r="A15"/>
      <c r="J15" s="176" t="s">
        <v>9</v>
      </c>
      <c r="K15" s="177"/>
      <c r="L15" s="165" t="s">
        <v>46</v>
      </c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9"/>
      <c r="AW15" s="170"/>
      <c r="AX15"/>
      <c r="AY15"/>
      <c r="AZ15"/>
      <c r="BA15"/>
      <c r="BB15"/>
      <c r="BC15"/>
      <c r="BD15" s="1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5"/>
      <c r="BX15" s="45"/>
      <c r="BY15" s="45"/>
      <c r="BZ15" s="45"/>
      <c r="CA15" s="45"/>
      <c r="CB15" s="45"/>
    </row>
    <row r="16" spans="1:80" s="9" customFormat="1" ht="15" customHeight="1">
      <c r="A16"/>
      <c r="J16" s="176" t="s">
        <v>10</v>
      </c>
      <c r="K16" s="177"/>
      <c r="L16" s="165" t="s">
        <v>47</v>
      </c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9"/>
      <c r="AW16" s="170"/>
      <c r="AX16"/>
      <c r="AY16"/>
      <c r="AZ16"/>
      <c r="BA16"/>
      <c r="BB16"/>
      <c r="BC16"/>
      <c r="BD16" s="1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45"/>
      <c r="BX16" s="45"/>
      <c r="BY16" s="45"/>
      <c r="BZ16" s="45"/>
      <c r="CA16" s="45"/>
      <c r="CB16" s="45"/>
    </row>
    <row r="17" spans="1:80" s="9" customFormat="1" ht="15" customHeight="1">
      <c r="A17"/>
      <c r="J17" s="176" t="s">
        <v>11</v>
      </c>
      <c r="K17" s="177"/>
      <c r="L17" s="165" t="s">
        <v>48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9"/>
      <c r="AW17" s="170"/>
      <c r="AX17"/>
      <c r="AY17"/>
      <c r="AZ17"/>
      <c r="BA17"/>
      <c r="BB17"/>
      <c r="BC17"/>
      <c r="BD17" s="1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45"/>
      <c r="BX17" s="45"/>
      <c r="BY17" s="45"/>
      <c r="BZ17" s="45"/>
      <c r="CA17" s="45"/>
      <c r="CB17" s="45"/>
    </row>
    <row r="18" spans="1:80" s="9" customFormat="1" ht="15" customHeight="1">
      <c r="A18"/>
      <c r="J18" s="176" t="s">
        <v>12</v>
      </c>
      <c r="K18" s="177"/>
      <c r="L18" s="165" t="s">
        <v>49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9"/>
      <c r="AW18" s="170"/>
      <c r="AX18"/>
      <c r="AY18"/>
      <c r="AZ18"/>
      <c r="BA18"/>
      <c r="BB18"/>
      <c r="BC18"/>
      <c r="BD18" s="1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45"/>
      <c r="BX18" s="45"/>
      <c r="BY18" s="45"/>
      <c r="BZ18" s="45"/>
      <c r="CA18" s="45"/>
      <c r="CB18" s="45"/>
    </row>
    <row r="19" spans="1:80" s="9" customFormat="1" ht="15" customHeight="1">
      <c r="A19"/>
      <c r="J19" s="176" t="s">
        <v>13</v>
      </c>
      <c r="K19" s="177"/>
      <c r="L19" s="165" t="s">
        <v>50</v>
      </c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9"/>
      <c r="AW19" s="170"/>
      <c r="AX19"/>
      <c r="AY19"/>
      <c r="AZ19"/>
      <c r="BA19"/>
      <c r="BB19"/>
      <c r="BC19"/>
      <c r="BD19" s="1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45"/>
      <c r="BX19" s="45"/>
      <c r="BY19" s="45"/>
      <c r="BZ19" s="45"/>
      <c r="CA19" s="45"/>
      <c r="CB19" s="45"/>
    </row>
    <row r="20" spans="1:80" s="9" customFormat="1" ht="15" customHeight="1">
      <c r="A20"/>
      <c r="J20" s="176" t="s">
        <v>25</v>
      </c>
      <c r="K20" s="177"/>
      <c r="L20" s="165" t="s">
        <v>51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9"/>
      <c r="AW20" s="170"/>
      <c r="AX20"/>
      <c r="AY20"/>
      <c r="AZ20"/>
      <c r="BA20"/>
      <c r="BB20"/>
      <c r="BC20"/>
      <c r="BD20" s="1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5"/>
      <c r="BW20" s="45"/>
      <c r="BX20" s="45"/>
      <c r="BY20" s="45"/>
      <c r="BZ20" s="45"/>
      <c r="CA20" s="45"/>
      <c r="CB20" s="45"/>
    </row>
    <row r="21" spans="1:80" s="9" customFormat="1" ht="15" customHeight="1">
      <c r="A21"/>
      <c r="J21" s="176" t="s">
        <v>26</v>
      </c>
      <c r="K21" s="177"/>
      <c r="L21" s="165" t="s">
        <v>52</v>
      </c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9"/>
      <c r="AW21" s="170"/>
      <c r="AX21"/>
      <c r="AY21"/>
      <c r="AZ21"/>
      <c r="BA21"/>
      <c r="BB21"/>
      <c r="BC21"/>
      <c r="BD21" s="1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5"/>
      <c r="BW21" s="45"/>
      <c r="BX21" s="45"/>
      <c r="BY21" s="45"/>
      <c r="BZ21" s="45"/>
      <c r="CA21" s="45"/>
      <c r="CB21" s="45"/>
    </row>
    <row r="22" spans="1:80" s="9" customFormat="1" ht="15" customHeight="1">
      <c r="A22"/>
      <c r="J22" s="176" t="s">
        <v>31</v>
      </c>
      <c r="K22" s="177"/>
      <c r="L22" s="165" t="s">
        <v>53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9"/>
      <c r="AW22" s="170"/>
      <c r="AX22"/>
      <c r="AY22"/>
      <c r="AZ22"/>
      <c r="BA22"/>
      <c r="BB22"/>
      <c r="BC22"/>
      <c r="BD22" s="1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5"/>
      <c r="BW22" s="45"/>
      <c r="BX22" s="45"/>
      <c r="BY22" s="45"/>
      <c r="BZ22" s="45"/>
      <c r="CA22" s="45"/>
      <c r="CB22" s="45"/>
    </row>
    <row r="23" spans="1:80" s="9" customFormat="1" ht="15" customHeight="1">
      <c r="A23"/>
      <c r="J23" s="176" t="s">
        <v>33</v>
      </c>
      <c r="K23" s="177"/>
      <c r="L23" s="165" t="s">
        <v>54</v>
      </c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9"/>
      <c r="AW23" s="170"/>
      <c r="AX23"/>
      <c r="AY23"/>
      <c r="AZ23"/>
      <c r="BA23"/>
      <c r="BB23"/>
      <c r="BC23"/>
      <c r="BD23" s="1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</row>
    <row r="24" spans="1:80" s="9" customFormat="1" ht="15" customHeight="1" thickBot="1">
      <c r="A24"/>
      <c r="J24" s="178" t="s">
        <v>34</v>
      </c>
      <c r="K24" s="179"/>
      <c r="L24" s="180" t="s">
        <v>55</v>
      </c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1"/>
      <c r="AW24" s="182"/>
      <c r="AX24"/>
      <c r="AY24"/>
      <c r="AZ24"/>
      <c r="BA24"/>
      <c r="BB24"/>
      <c r="BC24"/>
      <c r="BD24" s="1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5"/>
      <c r="BW24" s="45"/>
      <c r="BX24" s="45"/>
      <c r="BY24" s="45"/>
      <c r="BZ24" s="45"/>
      <c r="CA24" s="45"/>
      <c r="CB24" s="45"/>
    </row>
    <row r="25" spans="1:80" s="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 s="1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5"/>
      <c r="BX25" s="45"/>
      <c r="BY25" s="45"/>
      <c r="BZ25" s="45"/>
      <c r="CA25" s="45"/>
      <c r="CB25" s="45"/>
    </row>
    <row r="26" spans="1:80" s="9" customFormat="1" ht="12.75">
      <c r="A26"/>
      <c r="B26" s="1" t="s">
        <v>29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 s="1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5"/>
      <c r="BW26" s="45"/>
      <c r="BX26" s="45"/>
      <c r="BY26" s="45"/>
      <c r="BZ26" s="45"/>
      <c r="CA26" s="45"/>
      <c r="CB26" s="45"/>
    </row>
    <row r="27" spans="1:80" s="9" customFormat="1" ht="7.5" customHeight="1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 s="1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5"/>
      <c r="BW27" s="45"/>
      <c r="BX27" s="45"/>
      <c r="BY27" s="45"/>
      <c r="BZ27" s="45"/>
      <c r="CA27" s="45"/>
      <c r="CB27" s="45"/>
    </row>
    <row r="28" spans="1:134" s="19" customFormat="1" ht="13.5" thickBot="1">
      <c r="A28" s="4"/>
      <c r="B28" s="153" t="s">
        <v>14</v>
      </c>
      <c r="C28" s="164"/>
      <c r="D28" s="163" t="s">
        <v>15</v>
      </c>
      <c r="E28" s="154"/>
      <c r="F28" s="154"/>
      <c r="G28" s="154"/>
      <c r="H28" s="154"/>
      <c r="I28" s="164"/>
      <c r="J28" s="163"/>
      <c r="K28" s="154"/>
      <c r="L28" s="154"/>
      <c r="M28" s="163" t="s">
        <v>16</v>
      </c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64"/>
      <c r="AW28" s="154" t="s">
        <v>19</v>
      </c>
      <c r="AX28" s="154"/>
      <c r="AY28" s="154"/>
      <c r="AZ28" s="154"/>
      <c r="BA28" s="164"/>
      <c r="BB28" s="163"/>
      <c r="BC28" s="155"/>
      <c r="BD28" s="17"/>
      <c r="BE28" s="48"/>
      <c r="BF28" s="79" t="s">
        <v>23</v>
      </c>
      <c r="BG28" s="80"/>
      <c r="BH28" s="80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2"/>
      <c r="BW28" s="82"/>
      <c r="BX28" s="82"/>
      <c r="BY28" s="82"/>
      <c r="BZ28" s="82"/>
      <c r="CA28" s="82"/>
      <c r="CB28" s="82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</row>
    <row r="29" spans="2:80" s="24" customFormat="1" ht="18" customHeight="1">
      <c r="B29" s="134">
        <v>1</v>
      </c>
      <c r="C29" s="135"/>
      <c r="D29" s="136">
        <f>$H$10</f>
        <v>0.4166666666666667</v>
      </c>
      <c r="E29" s="137"/>
      <c r="F29" s="137"/>
      <c r="G29" s="137"/>
      <c r="H29" s="137"/>
      <c r="I29" s="138"/>
      <c r="J29" s="141" t="s">
        <v>35</v>
      </c>
      <c r="K29" s="142"/>
      <c r="L29" s="143"/>
      <c r="M29" s="139" t="str">
        <f>L15</f>
        <v>Trainer / Betreuer</v>
      </c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37" t="s">
        <v>18</v>
      </c>
      <c r="AG29" s="140" t="str">
        <f>L17</f>
        <v>Alte Herren</v>
      </c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50"/>
      <c r="AW29" s="151"/>
      <c r="AX29" s="135"/>
      <c r="AY29" s="26" t="s">
        <v>17</v>
      </c>
      <c r="AZ29" s="135"/>
      <c r="BA29" s="152"/>
      <c r="BB29" s="132"/>
      <c r="BC29" s="133"/>
      <c r="BD29" s="25"/>
      <c r="BE29" s="46"/>
      <c r="BF29" s="84" t="str">
        <f aca="true" t="shared" si="0" ref="BF29:BF41">IF(ISBLANK(AW29),"0",IF(AW29&gt;AZ29,3,IF(AW29=AZ29,1,0)))</f>
        <v>0</v>
      </c>
      <c r="BG29" s="84" t="s">
        <v>17</v>
      </c>
      <c r="BH29" s="84" t="str">
        <f aca="true" t="shared" si="1" ref="BH29:BH41">IF(ISBLANK(AZ29),"0",IF(AZ29&gt;AW29,3,IF(AZ29=AW29,1,0)))</f>
        <v>0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7"/>
      <c r="BW29" s="47"/>
      <c r="BX29" s="47"/>
      <c r="BY29" s="47"/>
      <c r="BZ29" s="47"/>
      <c r="CA29" s="47"/>
      <c r="CB29" s="47"/>
    </row>
    <row r="30" spans="1:80" s="10" customFormat="1" ht="18" customHeight="1">
      <c r="A30" s="4"/>
      <c r="B30" s="114">
        <v>2</v>
      </c>
      <c r="C30" s="115"/>
      <c r="D30" s="116">
        <f>D29+($U$10*$X$10+$AL$10)</f>
        <v>0.42500000000000004</v>
      </c>
      <c r="E30" s="117"/>
      <c r="F30" s="117"/>
      <c r="G30" s="117"/>
      <c r="H30" s="117"/>
      <c r="I30" s="118"/>
      <c r="J30" s="144"/>
      <c r="K30" s="145"/>
      <c r="L30" s="146"/>
      <c r="M30" s="119" t="str">
        <f>L16</f>
        <v>C - Junioren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69" t="s">
        <v>18</v>
      </c>
      <c r="AG30" s="100" t="str">
        <f>L20</f>
        <v>1. Senioren</v>
      </c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1"/>
      <c r="AW30" s="120"/>
      <c r="AX30" s="115"/>
      <c r="AY30" s="69" t="s">
        <v>17</v>
      </c>
      <c r="AZ30" s="115"/>
      <c r="BA30" s="121"/>
      <c r="BB30" s="112"/>
      <c r="BC30" s="113"/>
      <c r="BD30" s="17"/>
      <c r="BE30" s="48"/>
      <c r="BF30" s="85" t="str">
        <f t="shared" si="0"/>
        <v>0</v>
      </c>
      <c r="BG30" s="85" t="s">
        <v>17</v>
      </c>
      <c r="BH30" s="85" t="str">
        <f t="shared" si="1"/>
        <v>0</v>
      </c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9"/>
      <c r="BW30" s="49"/>
      <c r="BX30" s="49"/>
      <c r="BY30" s="49"/>
      <c r="BZ30" s="49"/>
      <c r="CA30" s="49"/>
      <c r="CB30" s="49"/>
    </row>
    <row r="31" spans="1:80" s="10" customFormat="1" ht="18" customHeight="1">
      <c r="A31" s="4"/>
      <c r="B31" s="126">
        <v>3</v>
      </c>
      <c r="C31" s="122"/>
      <c r="D31" s="127">
        <f aca="true" t="shared" si="2" ref="D31:D50">D30+($U$10*$X$10+$AL$10)</f>
        <v>0.4333333333333334</v>
      </c>
      <c r="E31" s="128"/>
      <c r="F31" s="128"/>
      <c r="G31" s="128"/>
      <c r="H31" s="128"/>
      <c r="I31" s="129"/>
      <c r="J31" s="144"/>
      <c r="K31" s="145"/>
      <c r="L31" s="146"/>
      <c r="M31" s="130" t="str">
        <f>L18</f>
        <v>B - Junioren</v>
      </c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59" t="s">
        <v>18</v>
      </c>
      <c r="AG31" s="102" t="str">
        <f>L19</f>
        <v>Eltern</v>
      </c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3"/>
      <c r="AW31" s="131"/>
      <c r="AX31" s="122"/>
      <c r="AY31" s="59" t="s">
        <v>17</v>
      </c>
      <c r="AZ31" s="122"/>
      <c r="BA31" s="123"/>
      <c r="BB31" s="124"/>
      <c r="BC31" s="125"/>
      <c r="BD31" s="17"/>
      <c r="BE31" s="48"/>
      <c r="BF31" s="85" t="str">
        <f t="shared" si="0"/>
        <v>0</v>
      </c>
      <c r="BG31" s="85" t="s">
        <v>17</v>
      </c>
      <c r="BH31" s="85" t="str">
        <f t="shared" si="1"/>
        <v>0</v>
      </c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49"/>
      <c r="BX31" s="49"/>
      <c r="BY31" s="49"/>
      <c r="BZ31" s="49"/>
      <c r="CA31" s="49"/>
      <c r="CB31" s="49"/>
    </row>
    <row r="32" spans="1:80" s="10" customFormat="1" ht="18" customHeight="1">
      <c r="A32" s="4"/>
      <c r="B32" s="114">
        <v>4</v>
      </c>
      <c r="C32" s="115"/>
      <c r="D32" s="116">
        <f t="shared" si="2"/>
        <v>0.44166666666666676</v>
      </c>
      <c r="E32" s="117"/>
      <c r="F32" s="117"/>
      <c r="G32" s="117"/>
      <c r="H32" s="117"/>
      <c r="I32" s="118"/>
      <c r="J32" s="144"/>
      <c r="K32" s="145"/>
      <c r="L32" s="146"/>
      <c r="M32" s="119" t="str">
        <f>L21</f>
        <v>2. Senioren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69" t="s">
        <v>18</v>
      </c>
      <c r="AG32" s="100" t="str">
        <f>L23</f>
        <v>Altliga</v>
      </c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1"/>
      <c r="AW32" s="120"/>
      <c r="AX32" s="115"/>
      <c r="AY32" s="69" t="s">
        <v>17</v>
      </c>
      <c r="AZ32" s="115"/>
      <c r="BA32" s="121"/>
      <c r="BB32" s="112"/>
      <c r="BC32" s="113"/>
      <c r="BD32" s="17"/>
      <c r="BE32" s="48"/>
      <c r="BF32" s="85" t="str">
        <f t="shared" si="0"/>
        <v>0</v>
      </c>
      <c r="BG32" s="85" t="s">
        <v>17</v>
      </c>
      <c r="BH32" s="85" t="str">
        <f t="shared" si="1"/>
        <v>0</v>
      </c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9"/>
      <c r="BW32" s="49"/>
      <c r="BX32" s="49"/>
      <c r="BY32" s="49"/>
      <c r="BZ32" s="49"/>
      <c r="CA32" s="49"/>
      <c r="CB32" s="49"/>
    </row>
    <row r="33" spans="1:80" s="10" customFormat="1" ht="18" customHeight="1" thickBot="1">
      <c r="A33" s="4"/>
      <c r="B33" s="74">
        <v>5</v>
      </c>
      <c r="C33" s="75"/>
      <c r="D33" s="70">
        <f t="shared" si="2"/>
        <v>0.4500000000000001</v>
      </c>
      <c r="E33" s="71"/>
      <c r="F33" s="71"/>
      <c r="G33" s="71"/>
      <c r="H33" s="71"/>
      <c r="I33" s="104"/>
      <c r="J33" s="147"/>
      <c r="K33" s="148"/>
      <c r="L33" s="149"/>
      <c r="M33" s="105" t="str">
        <f>L22</f>
        <v>A - Junioren</v>
      </c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33" t="s">
        <v>18</v>
      </c>
      <c r="AG33" s="106" t="str">
        <f>L24</f>
        <v>Schützen</v>
      </c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7"/>
      <c r="AW33" s="108"/>
      <c r="AX33" s="75"/>
      <c r="AY33" s="33" t="s">
        <v>17</v>
      </c>
      <c r="AZ33" s="75"/>
      <c r="BA33" s="109"/>
      <c r="BB33" s="110"/>
      <c r="BC33" s="111"/>
      <c r="BD33" s="17"/>
      <c r="BE33" s="48"/>
      <c r="BF33" s="85" t="str">
        <f t="shared" si="0"/>
        <v>0</v>
      </c>
      <c r="BG33" s="85" t="s">
        <v>17</v>
      </c>
      <c r="BH33" s="85" t="str">
        <f t="shared" si="1"/>
        <v>0</v>
      </c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9"/>
      <c r="BW33" s="49"/>
      <c r="BX33" s="49"/>
      <c r="BY33" s="49"/>
      <c r="BZ33" s="49"/>
      <c r="CA33" s="49"/>
      <c r="CB33" s="49"/>
    </row>
    <row r="34" spans="1:80" s="10" customFormat="1" ht="18" customHeight="1">
      <c r="A34" s="4"/>
      <c r="B34" s="134">
        <v>6</v>
      </c>
      <c r="C34" s="135"/>
      <c r="D34" s="136">
        <f t="shared" si="2"/>
        <v>0.4583333333333335</v>
      </c>
      <c r="E34" s="137"/>
      <c r="F34" s="137"/>
      <c r="G34" s="137"/>
      <c r="H34" s="137"/>
      <c r="I34" s="138"/>
      <c r="J34" s="141" t="s">
        <v>36</v>
      </c>
      <c r="K34" s="142"/>
      <c r="L34" s="143"/>
      <c r="M34" s="139" t="str">
        <f>L15</f>
        <v>Trainer / Betreuer</v>
      </c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37" t="s">
        <v>18</v>
      </c>
      <c r="AG34" s="140" t="str">
        <f>L18</f>
        <v>B - Junioren</v>
      </c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50"/>
      <c r="AW34" s="151"/>
      <c r="AX34" s="135"/>
      <c r="AY34" s="26" t="s">
        <v>17</v>
      </c>
      <c r="AZ34" s="135"/>
      <c r="BA34" s="152"/>
      <c r="BB34" s="132"/>
      <c r="BC34" s="133"/>
      <c r="BD34" s="17"/>
      <c r="BE34" s="48"/>
      <c r="BF34" s="85" t="str">
        <f t="shared" si="0"/>
        <v>0</v>
      </c>
      <c r="BG34" s="85" t="s">
        <v>17</v>
      </c>
      <c r="BH34" s="85" t="str">
        <f t="shared" si="1"/>
        <v>0</v>
      </c>
      <c r="BI34" s="48"/>
      <c r="BJ34" s="48"/>
      <c r="BK34" s="44"/>
      <c r="BL34" s="44"/>
      <c r="BM34" s="44"/>
      <c r="BN34" s="44"/>
      <c r="BO34" s="44"/>
      <c r="BP34" s="44"/>
      <c r="BQ34" s="44"/>
      <c r="BR34" s="44"/>
      <c r="BS34" s="44"/>
      <c r="BT34" s="48"/>
      <c r="BU34" s="48"/>
      <c r="BV34" s="49"/>
      <c r="BW34" s="49"/>
      <c r="BX34" s="49"/>
      <c r="BY34" s="49"/>
      <c r="BZ34" s="49"/>
      <c r="CA34" s="49"/>
      <c r="CB34" s="49"/>
    </row>
    <row r="35" spans="1:134" s="10" customFormat="1" ht="18" customHeight="1">
      <c r="A35" s="4"/>
      <c r="B35" s="114">
        <v>7</v>
      </c>
      <c r="C35" s="115"/>
      <c r="D35" s="116">
        <f t="shared" si="2"/>
        <v>0.46666666666666684</v>
      </c>
      <c r="E35" s="117"/>
      <c r="F35" s="117"/>
      <c r="G35" s="117"/>
      <c r="H35" s="117"/>
      <c r="I35" s="118"/>
      <c r="J35" s="144"/>
      <c r="K35" s="145"/>
      <c r="L35" s="146"/>
      <c r="M35" s="119" t="str">
        <f>L16</f>
        <v>C - Junioren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69" t="s">
        <v>18</v>
      </c>
      <c r="AG35" s="100" t="str">
        <f>L21</f>
        <v>2. Senioren</v>
      </c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1"/>
      <c r="AW35" s="120"/>
      <c r="AX35" s="115"/>
      <c r="AY35" s="69" t="s">
        <v>17</v>
      </c>
      <c r="AZ35" s="115"/>
      <c r="BA35" s="121"/>
      <c r="BB35" s="112"/>
      <c r="BC35" s="113"/>
      <c r="BD35" s="63"/>
      <c r="BE35" s="48"/>
      <c r="BF35" s="85" t="str">
        <f t="shared" si="0"/>
        <v>0</v>
      </c>
      <c r="BG35" s="85" t="s">
        <v>17</v>
      </c>
      <c r="BH35" s="85" t="str">
        <f t="shared" si="1"/>
        <v>0</v>
      </c>
      <c r="BI35" s="48"/>
      <c r="BJ35" s="48"/>
      <c r="BK35" s="86"/>
      <c r="BL35" s="86"/>
      <c r="BM35" s="52"/>
      <c r="BN35" s="52"/>
      <c r="BO35" s="52"/>
      <c r="BP35" s="52"/>
      <c r="BQ35" s="52"/>
      <c r="BR35" s="52"/>
      <c r="BS35" s="52"/>
      <c r="BT35" s="50"/>
      <c r="BU35" s="50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</row>
    <row r="36" spans="1:134" s="10" customFormat="1" ht="18" customHeight="1">
      <c r="A36" s="4"/>
      <c r="B36" s="126">
        <v>8</v>
      </c>
      <c r="C36" s="122"/>
      <c r="D36" s="127">
        <f t="shared" si="2"/>
        <v>0.4750000000000002</v>
      </c>
      <c r="E36" s="128"/>
      <c r="F36" s="128"/>
      <c r="G36" s="128"/>
      <c r="H36" s="128"/>
      <c r="I36" s="129"/>
      <c r="J36" s="144"/>
      <c r="K36" s="145"/>
      <c r="L36" s="146"/>
      <c r="M36" s="130" t="str">
        <f>L17</f>
        <v>Alte Herren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59" t="s">
        <v>18</v>
      </c>
      <c r="AG36" s="102" t="str">
        <f>L23</f>
        <v>Altliga</v>
      </c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3"/>
      <c r="AW36" s="131"/>
      <c r="AX36" s="122"/>
      <c r="AY36" s="59" t="s">
        <v>17</v>
      </c>
      <c r="AZ36" s="122"/>
      <c r="BA36" s="123"/>
      <c r="BB36" s="124"/>
      <c r="BC36" s="125"/>
      <c r="BD36" s="63"/>
      <c r="BE36" s="50"/>
      <c r="BF36" s="87" t="str">
        <f t="shared" si="0"/>
        <v>0</v>
      </c>
      <c r="BG36" s="87" t="s">
        <v>17</v>
      </c>
      <c r="BH36" s="87" t="str">
        <f t="shared" si="1"/>
        <v>0</v>
      </c>
      <c r="BI36" s="50"/>
      <c r="BJ36" s="50"/>
      <c r="BK36" s="86"/>
      <c r="BL36" s="86"/>
      <c r="BM36" s="52"/>
      <c r="BN36" s="52"/>
      <c r="BO36" s="52"/>
      <c r="BP36" s="52"/>
      <c r="BQ36" s="52"/>
      <c r="BR36" s="52"/>
      <c r="BS36" s="52"/>
      <c r="BT36" s="50"/>
      <c r="BU36" s="50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</row>
    <row r="37" spans="1:134" s="10" customFormat="1" ht="18" customHeight="1">
      <c r="A37" s="4"/>
      <c r="B37" s="114">
        <v>9</v>
      </c>
      <c r="C37" s="115"/>
      <c r="D37" s="116">
        <f t="shared" si="2"/>
        <v>0.48333333333333356</v>
      </c>
      <c r="E37" s="117"/>
      <c r="F37" s="117"/>
      <c r="G37" s="117"/>
      <c r="H37" s="117"/>
      <c r="I37" s="118"/>
      <c r="J37" s="144"/>
      <c r="K37" s="145"/>
      <c r="L37" s="146"/>
      <c r="M37" s="119" t="str">
        <f>L20</f>
        <v>1. Senioren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69" t="s">
        <v>18</v>
      </c>
      <c r="AG37" s="100" t="str">
        <f>L22</f>
        <v>A - Junioren</v>
      </c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1"/>
      <c r="AW37" s="120"/>
      <c r="AX37" s="115"/>
      <c r="AY37" s="69" t="s">
        <v>17</v>
      </c>
      <c r="AZ37" s="115"/>
      <c r="BA37" s="121"/>
      <c r="BB37" s="112"/>
      <c r="BC37" s="113"/>
      <c r="BD37" s="63"/>
      <c r="BE37" s="50"/>
      <c r="BF37" s="87" t="str">
        <f t="shared" si="0"/>
        <v>0</v>
      </c>
      <c r="BG37" s="87" t="s">
        <v>17</v>
      </c>
      <c r="BH37" s="87" t="str">
        <f t="shared" si="1"/>
        <v>0</v>
      </c>
      <c r="BI37" s="50"/>
      <c r="BJ37" s="50"/>
      <c r="BK37" s="86"/>
      <c r="BL37" s="86"/>
      <c r="BM37" s="52"/>
      <c r="BN37" s="52"/>
      <c r="BO37" s="52"/>
      <c r="BP37" s="52"/>
      <c r="BQ37" s="52"/>
      <c r="BR37" s="52"/>
      <c r="BS37" s="52"/>
      <c r="BT37" s="50"/>
      <c r="BU37" s="50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</row>
    <row r="38" spans="1:134" s="10" customFormat="1" ht="18" customHeight="1" thickBot="1">
      <c r="A38" s="4"/>
      <c r="B38" s="74">
        <v>10</v>
      </c>
      <c r="C38" s="75"/>
      <c r="D38" s="70">
        <f t="shared" si="2"/>
        <v>0.4916666666666669</v>
      </c>
      <c r="E38" s="71"/>
      <c r="F38" s="71"/>
      <c r="G38" s="71"/>
      <c r="H38" s="71"/>
      <c r="I38" s="104"/>
      <c r="J38" s="147"/>
      <c r="K38" s="148"/>
      <c r="L38" s="149"/>
      <c r="M38" s="105" t="str">
        <f>L19</f>
        <v>Eltern</v>
      </c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33" t="s">
        <v>18</v>
      </c>
      <c r="AG38" s="106" t="str">
        <f>L24</f>
        <v>Schützen</v>
      </c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7"/>
      <c r="AW38" s="108"/>
      <c r="AX38" s="75"/>
      <c r="AY38" s="33" t="s">
        <v>17</v>
      </c>
      <c r="AZ38" s="75"/>
      <c r="BA38" s="109"/>
      <c r="BB38" s="110"/>
      <c r="BC38" s="111"/>
      <c r="BD38" s="63"/>
      <c r="BE38" s="50"/>
      <c r="BF38" s="87" t="str">
        <f t="shared" si="0"/>
        <v>0</v>
      </c>
      <c r="BG38" s="87" t="s">
        <v>17</v>
      </c>
      <c r="BH38" s="87" t="str">
        <f t="shared" si="1"/>
        <v>0</v>
      </c>
      <c r="BI38" s="50"/>
      <c r="BJ38" s="50"/>
      <c r="BK38" s="86"/>
      <c r="BL38" s="86"/>
      <c r="BM38" s="52"/>
      <c r="BN38" s="52"/>
      <c r="BO38" s="52"/>
      <c r="BP38" s="52"/>
      <c r="BQ38" s="52"/>
      <c r="BR38" s="52"/>
      <c r="BS38" s="52"/>
      <c r="BT38" s="50"/>
      <c r="BU38" s="50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</row>
    <row r="39" spans="1:134" s="10" customFormat="1" ht="18" customHeight="1">
      <c r="A39" s="4"/>
      <c r="B39" s="134">
        <v>11</v>
      </c>
      <c r="C39" s="135"/>
      <c r="D39" s="136">
        <f t="shared" si="2"/>
        <v>0.5000000000000002</v>
      </c>
      <c r="E39" s="137"/>
      <c r="F39" s="137"/>
      <c r="G39" s="137"/>
      <c r="H39" s="137"/>
      <c r="I39" s="138"/>
      <c r="J39" s="141" t="s">
        <v>37</v>
      </c>
      <c r="K39" s="142"/>
      <c r="L39" s="143"/>
      <c r="M39" s="139" t="str">
        <f>L15</f>
        <v>Trainer / Betreuer</v>
      </c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37" t="s">
        <v>18</v>
      </c>
      <c r="AG39" s="140" t="str">
        <f>L21</f>
        <v>2. Senioren</v>
      </c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50"/>
      <c r="AW39" s="151"/>
      <c r="AX39" s="135"/>
      <c r="AY39" s="26" t="s">
        <v>17</v>
      </c>
      <c r="AZ39" s="135"/>
      <c r="BA39" s="152"/>
      <c r="BB39" s="132"/>
      <c r="BC39" s="133"/>
      <c r="BD39" s="63"/>
      <c r="BE39" s="50"/>
      <c r="BF39" s="87" t="str">
        <f t="shared" si="0"/>
        <v>0</v>
      </c>
      <c r="BG39" s="87" t="s">
        <v>17</v>
      </c>
      <c r="BH39" s="87" t="str">
        <f t="shared" si="1"/>
        <v>0</v>
      </c>
      <c r="BI39" s="50"/>
      <c r="BJ39" s="50"/>
      <c r="BK39" s="86"/>
      <c r="BL39" s="86"/>
      <c r="BM39" s="52"/>
      <c r="BN39" s="52"/>
      <c r="BO39" s="52"/>
      <c r="BP39" s="52"/>
      <c r="BQ39" s="52"/>
      <c r="BR39" s="52"/>
      <c r="BS39" s="52"/>
      <c r="BT39" s="50"/>
      <c r="BU39" s="50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</row>
    <row r="40" spans="1:134" s="10" customFormat="1" ht="18" customHeight="1">
      <c r="A40" s="4"/>
      <c r="B40" s="114">
        <v>12</v>
      </c>
      <c r="C40" s="115"/>
      <c r="D40" s="116">
        <f t="shared" si="2"/>
        <v>0.5083333333333335</v>
      </c>
      <c r="E40" s="117"/>
      <c r="F40" s="117"/>
      <c r="G40" s="117"/>
      <c r="H40" s="117"/>
      <c r="I40" s="118"/>
      <c r="J40" s="144"/>
      <c r="K40" s="145"/>
      <c r="L40" s="146"/>
      <c r="M40" s="119" t="str">
        <f>L16</f>
        <v>C - Junioren</v>
      </c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69" t="s">
        <v>18</v>
      </c>
      <c r="AG40" s="100" t="str">
        <f>L18</f>
        <v>B - Junioren</v>
      </c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/>
      <c r="AW40" s="120"/>
      <c r="AX40" s="115"/>
      <c r="AY40" s="69" t="s">
        <v>17</v>
      </c>
      <c r="AZ40" s="115"/>
      <c r="BA40" s="121"/>
      <c r="BB40" s="112"/>
      <c r="BC40" s="113"/>
      <c r="BD40" s="63"/>
      <c r="BE40" s="50"/>
      <c r="BF40" s="87" t="str">
        <f t="shared" si="0"/>
        <v>0</v>
      </c>
      <c r="BG40" s="87" t="s">
        <v>17</v>
      </c>
      <c r="BH40" s="87" t="str">
        <f t="shared" si="1"/>
        <v>0</v>
      </c>
      <c r="BI40" s="50"/>
      <c r="BJ40" s="50"/>
      <c r="BK40" s="50"/>
      <c r="BL40" s="50"/>
      <c r="BM40" s="52"/>
      <c r="BN40" s="52"/>
      <c r="BO40" s="52"/>
      <c r="BP40" s="52"/>
      <c r="BQ40" s="52"/>
      <c r="BR40" s="52"/>
      <c r="BS40" s="52"/>
      <c r="BT40" s="50"/>
      <c r="BU40" s="50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</row>
    <row r="41" spans="1:134" s="10" customFormat="1" ht="18" customHeight="1">
      <c r="A41" s="4"/>
      <c r="B41" s="126">
        <v>13</v>
      </c>
      <c r="C41" s="122"/>
      <c r="D41" s="127">
        <f t="shared" si="2"/>
        <v>0.5166666666666668</v>
      </c>
      <c r="E41" s="128"/>
      <c r="F41" s="128"/>
      <c r="G41" s="128"/>
      <c r="H41" s="128"/>
      <c r="I41" s="129"/>
      <c r="J41" s="144"/>
      <c r="K41" s="145"/>
      <c r="L41" s="146"/>
      <c r="M41" s="130" t="str">
        <f>L17</f>
        <v>Alte Herren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59" t="s">
        <v>18</v>
      </c>
      <c r="AG41" s="102" t="str">
        <f>L19</f>
        <v>Eltern</v>
      </c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31"/>
      <c r="AX41" s="122"/>
      <c r="AY41" s="59" t="s">
        <v>17</v>
      </c>
      <c r="AZ41" s="122"/>
      <c r="BA41" s="123"/>
      <c r="BB41" s="124"/>
      <c r="BC41" s="125"/>
      <c r="BD41" s="63"/>
      <c r="BE41" s="50"/>
      <c r="BF41" s="87" t="str">
        <f t="shared" si="0"/>
        <v>0</v>
      </c>
      <c r="BG41" s="87" t="s">
        <v>17</v>
      </c>
      <c r="BH41" s="87" t="str">
        <f t="shared" si="1"/>
        <v>0</v>
      </c>
      <c r="BI41" s="50"/>
      <c r="BJ41" s="53"/>
      <c r="BK41" s="53"/>
      <c r="BL41" s="53"/>
      <c r="BM41" s="52"/>
      <c r="BN41" s="52"/>
      <c r="BO41" s="52"/>
      <c r="BP41" s="52"/>
      <c r="BQ41" s="52"/>
      <c r="BR41" s="52"/>
      <c r="BS41" s="52"/>
      <c r="BT41" s="50"/>
      <c r="BU41" s="50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</row>
    <row r="42" spans="1:134" s="10" customFormat="1" ht="18" customHeight="1">
      <c r="A42" s="4"/>
      <c r="B42" s="114">
        <v>14</v>
      </c>
      <c r="C42" s="115"/>
      <c r="D42" s="116">
        <f t="shared" si="2"/>
        <v>0.5250000000000001</v>
      </c>
      <c r="E42" s="117"/>
      <c r="F42" s="117"/>
      <c r="G42" s="117"/>
      <c r="H42" s="117"/>
      <c r="I42" s="118"/>
      <c r="J42" s="144"/>
      <c r="K42" s="145"/>
      <c r="L42" s="146"/>
      <c r="M42" s="119" t="str">
        <f>L20</f>
        <v>1. Senioren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69" t="s">
        <v>18</v>
      </c>
      <c r="AG42" s="100" t="str">
        <f>L24</f>
        <v>Schützen</v>
      </c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1"/>
      <c r="AW42" s="120"/>
      <c r="AX42" s="115"/>
      <c r="AY42" s="69" t="s">
        <v>17</v>
      </c>
      <c r="AZ42" s="115"/>
      <c r="BA42" s="121"/>
      <c r="BB42" s="112"/>
      <c r="BC42" s="113"/>
      <c r="BD42" s="63"/>
      <c r="BE42" s="50"/>
      <c r="BF42" s="87" t="str">
        <f aca="true" t="shared" si="3" ref="BF42:BF72">IF(ISBLANK(AW42),"0",IF(AW42&gt;AZ42,3,IF(AW42=AZ42,1,0)))</f>
        <v>0</v>
      </c>
      <c r="BG42" s="87" t="s">
        <v>17</v>
      </c>
      <c r="BH42" s="87" t="str">
        <f aca="true" t="shared" si="4" ref="BH42:BH72">IF(ISBLANK(AZ42),"0",IF(AZ42&gt;AW42,3,IF(AZ42=AW42,1,0)))</f>
        <v>0</v>
      </c>
      <c r="BI42" s="50"/>
      <c r="BJ42" s="53"/>
      <c r="BK42" s="53"/>
      <c r="BL42" s="53"/>
      <c r="BM42" s="52"/>
      <c r="BN42" s="52"/>
      <c r="BO42" s="52"/>
      <c r="BP42" s="52"/>
      <c r="BQ42" s="52"/>
      <c r="BR42" s="52"/>
      <c r="BS42" s="52"/>
      <c r="BT42" s="50"/>
      <c r="BU42" s="50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</row>
    <row r="43" spans="1:134" s="10" customFormat="1" ht="18" customHeight="1" thickBot="1">
      <c r="A43" s="4"/>
      <c r="B43" s="74">
        <v>15</v>
      </c>
      <c r="C43" s="75"/>
      <c r="D43" s="70">
        <f t="shared" si="2"/>
        <v>0.5333333333333334</v>
      </c>
      <c r="E43" s="71"/>
      <c r="F43" s="71"/>
      <c r="G43" s="71"/>
      <c r="H43" s="71"/>
      <c r="I43" s="104"/>
      <c r="J43" s="147"/>
      <c r="K43" s="148"/>
      <c r="L43" s="149"/>
      <c r="M43" s="105" t="str">
        <f>L22</f>
        <v>A - Junioren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33" t="s">
        <v>18</v>
      </c>
      <c r="AG43" s="106" t="str">
        <f>L23</f>
        <v>Altliga</v>
      </c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7"/>
      <c r="AW43" s="108"/>
      <c r="AX43" s="75"/>
      <c r="AY43" s="33" t="s">
        <v>17</v>
      </c>
      <c r="AZ43" s="75"/>
      <c r="BA43" s="109"/>
      <c r="BB43" s="110"/>
      <c r="BC43" s="111"/>
      <c r="BD43" s="63"/>
      <c r="BE43" s="50"/>
      <c r="BF43" s="87" t="str">
        <f t="shared" si="3"/>
        <v>0</v>
      </c>
      <c r="BG43" s="87" t="s">
        <v>17</v>
      </c>
      <c r="BH43" s="87" t="str">
        <f t="shared" si="4"/>
        <v>0</v>
      </c>
      <c r="BI43" s="50"/>
      <c r="BJ43" s="53"/>
      <c r="BK43" s="53"/>
      <c r="BL43" s="53"/>
      <c r="BM43" s="52"/>
      <c r="BN43" s="52"/>
      <c r="BO43" s="52"/>
      <c r="BP43" s="52"/>
      <c r="BQ43" s="52"/>
      <c r="BR43" s="52"/>
      <c r="BS43" s="52"/>
      <c r="BT43" s="50"/>
      <c r="BU43" s="50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</row>
    <row r="44" spans="1:134" s="10" customFormat="1" ht="18" customHeight="1">
      <c r="A44" s="4"/>
      <c r="B44" s="134">
        <v>16</v>
      </c>
      <c r="C44" s="135"/>
      <c r="D44" s="136">
        <f t="shared" si="2"/>
        <v>0.5416666666666667</v>
      </c>
      <c r="E44" s="137"/>
      <c r="F44" s="137"/>
      <c r="G44" s="137"/>
      <c r="H44" s="137"/>
      <c r="I44" s="138"/>
      <c r="J44" s="141" t="s">
        <v>38</v>
      </c>
      <c r="K44" s="142"/>
      <c r="L44" s="143"/>
      <c r="M44" s="139" t="str">
        <f>L15</f>
        <v>Trainer / Betreuer</v>
      </c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37" t="s">
        <v>18</v>
      </c>
      <c r="AG44" s="140" t="str">
        <f>L19</f>
        <v>Eltern</v>
      </c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50"/>
      <c r="AW44" s="151"/>
      <c r="AX44" s="135"/>
      <c r="AY44" s="26" t="s">
        <v>17</v>
      </c>
      <c r="AZ44" s="135"/>
      <c r="BA44" s="152"/>
      <c r="BB44" s="132"/>
      <c r="BC44" s="133"/>
      <c r="BD44" s="63"/>
      <c r="BE44" s="50"/>
      <c r="BF44" s="87" t="str">
        <f t="shared" si="3"/>
        <v>0</v>
      </c>
      <c r="BG44" s="87" t="s">
        <v>17</v>
      </c>
      <c r="BH44" s="87" t="str">
        <f t="shared" si="4"/>
        <v>0</v>
      </c>
      <c r="BI44" s="50"/>
      <c r="BJ44" s="53"/>
      <c r="BK44" s="53"/>
      <c r="BL44" s="53"/>
      <c r="BM44" s="52"/>
      <c r="BN44" s="52"/>
      <c r="BO44" s="52"/>
      <c r="BP44" s="52"/>
      <c r="BQ44" s="52"/>
      <c r="BR44" s="52"/>
      <c r="BS44" s="52"/>
      <c r="BT44" s="50"/>
      <c r="BU44" s="50"/>
      <c r="BV44" s="51"/>
      <c r="BW44" s="51"/>
      <c r="BX44" s="51"/>
      <c r="BY44" s="51"/>
      <c r="BZ44" s="51"/>
      <c r="CA44" s="51"/>
      <c r="CB44" s="51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</row>
    <row r="45" spans="1:134" s="10" customFormat="1" ht="18" customHeight="1">
      <c r="A45" s="4"/>
      <c r="B45" s="114">
        <v>17</v>
      </c>
      <c r="C45" s="115"/>
      <c r="D45" s="116">
        <f t="shared" si="2"/>
        <v>0.55</v>
      </c>
      <c r="E45" s="117"/>
      <c r="F45" s="117"/>
      <c r="G45" s="117"/>
      <c r="H45" s="117"/>
      <c r="I45" s="118"/>
      <c r="J45" s="144"/>
      <c r="K45" s="145"/>
      <c r="L45" s="146"/>
      <c r="M45" s="119" t="str">
        <f>L17</f>
        <v>Alte Herren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69" t="s">
        <v>18</v>
      </c>
      <c r="AG45" s="100" t="str">
        <f>L21</f>
        <v>2. Senioren</v>
      </c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1"/>
      <c r="AW45" s="120"/>
      <c r="AX45" s="115"/>
      <c r="AY45" s="69" t="s">
        <v>17</v>
      </c>
      <c r="AZ45" s="115"/>
      <c r="BA45" s="121"/>
      <c r="BB45" s="112"/>
      <c r="BC45" s="113"/>
      <c r="BD45" s="63"/>
      <c r="BE45" s="50"/>
      <c r="BF45" s="87" t="str">
        <f aca="true" t="shared" si="5" ref="BF45:BF50">IF(ISBLANK(AW45),"0",IF(AW45&gt;AZ45,3,IF(AW45=AZ45,1,0)))</f>
        <v>0</v>
      </c>
      <c r="BG45" s="87" t="s">
        <v>17</v>
      </c>
      <c r="BH45" s="87" t="str">
        <f aca="true" t="shared" si="6" ref="BH45:BH50">IF(ISBLANK(AZ45),"0",IF(AZ45&gt;AW45,3,IF(AZ45=AW45,1,0)))</f>
        <v>0</v>
      </c>
      <c r="BI45" s="50"/>
      <c r="BJ45" s="53"/>
      <c r="BK45" s="53"/>
      <c r="BL45" s="53"/>
      <c r="BM45" s="88"/>
      <c r="BN45" s="89"/>
      <c r="BO45" s="89"/>
      <c r="BP45" s="89"/>
      <c r="BQ45" s="90"/>
      <c r="BR45" s="89"/>
      <c r="BS45" s="89"/>
      <c r="BT45" s="50"/>
      <c r="BU45" s="50"/>
      <c r="BV45" s="51"/>
      <c r="BW45" s="51"/>
      <c r="BX45" s="51"/>
      <c r="BY45" s="51"/>
      <c r="BZ45" s="51"/>
      <c r="CA45" s="51"/>
      <c r="CB45" s="51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</row>
    <row r="46" spans="1:134" s="10" customFormat="1" ht="18" customHeight="1">
      <c r="A46" s="4"/>
      <c r="B46" s="126">
        <v>18</v>
      </c>
      <c r="C46" s="122"/>
      <c r="D46" s="127">
        <f t="shared" si="2"/>
        <v>0.5583333333333333</v>
      </c>
      <c r="E46" s="128"/>
      <c r="F46" s="128"/>
      <c r="G46" s="128"/>
      <c r="H46" s="128"/>
      <c r="I46" s="129"/>
      <c r="J46" s="144"/>
      <c r="K46" s="145"/>
      <c r="L46" s="146"/>
      <c r="M46" s="130" t="str">
        <f>L16</f>
        <v>C - Junioren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59" t="s">
        <v>18</v>
      </c>
      <c r="AG46" s="102" t="str">
        <f>L22</f>
        <v>A - Junioren</v>
      </c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131"/>
      <c r="AX46" s="122"/>
      <c r="AY46" s="59" t="s">
        <v>17</v>
      </c>
      <c r="AZ46" s="122"/>
      <c r="BA46" s="123"/>
      <c r="BB46" s="124"/>
      <c r="BC46" s="125"/>
      <c r="BD46" s="63"/>
      <c r="BE46" s="50"/>
      <c r="BF46" s="87" t="str">
        <f t="shared" si="5"/>
        <v>0</v>
      </c>
      <c r="BG46" s="87" t="s">
        <v>17</v>
      </c>
      <c r="BH46" s="87" t="str">
        <f t="shared" si="6"/>
        <v>0</v>
      </c>
      <c r="BI46" s="50"/>
      <c r="BJ46" s="53"/>
      <c r="BK46" s="53"/>
      <c r="BL46" s="53"/>
      <c r="BM46" s="88"/>
      <c r="BN46" s="89"/>
      <c r="BO46" s="89"/>
      <c r="BP46" s="89"/>
      <c r="BQ46" s="90"/>
      <c r="BR46" s="89"/>
      <c r="BS46" s="89"/>
      <c r="BT46" s="50"/>
      <c r="BU46" s="50"/>
      <c r="BV46" s="51"/>
      <c r="BW46" s="51"/>
      <c r="BX46" s="51"/>
      <c r="BY46" s="51"/>
      <c r="BZ46" s="51"/>
      <c r="CA46" s="51"/>
      <c r="CB46" s="51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</row>
    <row r="47" spans="1:134" s="10" customFormat="1" ht="18" customHeight="1">
      <c r="A47" s="4"/>
      <c r="B47" s="114">
        <v>19</v>
      </c>
      <c r="C47" s="115"/>
      <c r="D47" s="116">
        <f t="shared" si="2"/>
        <v>0.5666666666666667</v>
      </c>
      <c r="E47" s="117"/>
      <c r="F47" s="117"/>
      <c r="G47" s="117"/>
      <c r="H47" s="117"/>
      <c r="I47" s="118"/>
      <c r="J47" s="144"/>
      <c r="K47" s="145"/>
      <c r="L47" s="146"/>
      <c r="M47" s="119" t="str">
        <f>L18</f>
        <v>B - Junioren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69" t="s">
        <v>18</v>
      </c>
      <c r="AG47" s="100" t="str">
        <f>L24</f>
        <v>Schützen</v>
      </c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1"/>
      <c r="AW47" s="120"/>
      <c r="AX47" s="115"/>
      <c r="AY47" s="69" t="s">
        <v>17</v>
      </c>
      <c r="AZ47" s="115"/>
      <c r="BA47" s="121"/>
      <c r="BB47" s="112"/>
      <c r="BC47" s="113"/>
      <c r="BD47" s="63"/>
      <c r="BE47" s="50"/>
      <c r="BF47" s="87" t="str">
        <f t="shared" si="5"/>
        <v>0</v>
      </c>
      <c r="BG47" s="87" t="s">
        <v>17</v>
      </c>
      <c r="BH47" s="87" t="str">
        <f t="shared" si="6"/>
        <v>0</v>
      </c>
      <c r="BI47" s="50"/>
      <c r="BJ47" s="53"/>
      <c r="BK47" s="53"/>
      <c r="BL47" s="53"/>
      <c r="BM47" s="88"/>
      <c r="BN47" s="89"/>
      <c r="BO47" s="89"/>
      <c r="BP47" s="89"/>
      <c r="BQ47" s="90"/>
      <c r="BR47" s="89"/>
      <c r="BS47" s="89"/>
      <c r="BT47" s="50"/>
      <c r="BU47" s="50"/>
      <c r="BV47" s="51"/>
      <c r="BW47" s="51"/>
      <c r="BX47" s="51"/>
      <c r="BY47" s="51"/>
      <c r="BZ47" s="51"/>
      <c r="CA47" s="51"/>
      <c r="CB47" s="51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</row>
    <row r="48" spans="1:134" s="10" customFormat="1" ht="18" customHeight="1" thickBot="1">
      <c r="A48" s="4"/>
      <c r="B48" s="74">
        <v>20</v>
      </c>
      <c r="C48" s="75"/>
      <c r="D48" s="70">
        <f t="shared" si="2"/>
        <v>0.575</v>
      </c>
      <c r="E48" s="71"/>
      <c r="F48" s="71"/>
      <c r="G48" s="71"/>
      <c r="H48" s="71"/>
      <c r="I48" s="104"/>
      <c r="J48" s="147"/>
      <c r="K48" s="148"/>
      <c r="L48" s="149"/>
      <c r="M48" s="105" t="str">
        <f>L20</f>
        <v>1. Senioren</v>
      </c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33" t="s">
        <v>18</v>
      </c>
      <c r="AG48" s="106" t="str">
        <f>L23</f>
        <v>Altliga</v>
      </c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7"/>
      <c r="AW48" s="108"/>
      <c r="AX48" s="75"/>
      <c r="AY48" s="33" t="s">
        <v>17</v>
      </c>
      <c r="AZ48" s="75"/>
      <c r="BA48" s="109"/>
      <c r="BB48" s="110"/>
      <c r="BC48" s="111"/>
      <c r="BD48" s="63"/>
      <c r="BE48" s="50"/>
      <c r="BF48" s="87" t="str">
        <f t="shared" si="5"/>
        <v>0</v>
      </c>
      <c r="BG48" s="87" t="s">
        <v>17</v>
      </c>
      <c r="BH48" s="87" t="str">
        <f t="shared" si="6"/>
        <v>0</v>
      </c>
      <c r="BI48" s="50"/>
      <c r="BJ48" s="53"/>
      <c r="BK48" s="53"/>
      <c r="BL48" s="53"/>
      <c r="BM48" s="88"/>
      <c r="BN48" s="89"/>
      <c r="BO48" s="89"/>
      <c r="BP48" s="89"/>
      <c r="BQ48" s="90"/>
      <c r="BR48" s="89"/>
      <c r="BS48" s="89"/>
      <c r="BT48" s="50"/>
      <c r="BU48" s="50"/>
      <c r="BV48" s="51"/>
      <c r="BW48" s="51"/>
      <c r="BX48" s="51"/>
      <c r="BY48" s="51"/>
      <c r="BZ48" s="51"/>
      <c r="CA48" s="51"/>
      <c r="CB48" s="51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</row>
    <row r="49" spans="1:134" s="10" customFormat="1" ht="18" customHeight="1">
      <c r="A49" s="4"/>
      <c r="B49" s="222">
        <v>21</v>
      </c>
      <c r="C49" s="206"/>
      <c r="D49" s="136">
        <f t="shared" si="2"/>
        <v>0.5833333333333333</v>
      </c>
      <c r="E49" s="137"/>
      <c r="F49" s="137"/>
      <c r="G49" s="137"/>
      <c r="H49" s="137"/>
      <c r="I49" s="138"/>
      <c r="J49" s="141" t="s">
        <v>41</v>
      </c>
      <c r="K49" s="142"/>
      <c r="L49" s="143"/>
      <c r="M49" s="139" t="str">
        <f>L15</f>
        <v>Trainer / Betreuer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37" t="s">
        <v>18</v>
      </c>
      <c r="AG49" s="140" t="str">
        <f>L22</f>
        <v>A - Junioren</v>
      </c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50"/>
      <c r="AW49" s="208"/>
      <c r="AX49" s="206"/>
      <c r="AY49" s="37" t="s">
        <v>17</v>
      </c>
      <c r="AZ49" s="206"/>
      <c r="BA49" s="207"/>
      <c r="BB49" s="209"/>
      <c r="BC49" s="210"/>
      <c r="BD49" s="63"/>
      <c r="BE49" s="50"/>
      <c r="BF49" s="87" t="str">
        <f t="shared" si="5"/>
        <v>0</v>
      </c>
      <c r="BG49" s="87" t="s">
        <v>17</v>
      </c>
      <c r="BH49" s="87" t="str">
        <f t="shared" si="6"/>
        <v>0</v>
      </c>
      <c r="BI49" s="50"/>
      <c r="BJ49" s="53"/>
      <c r="BK49" s="53"/>
      <c r="BL49" s="53"/>
      <c r="BM49" s="88"/>
      <c r="BN49" s="89"/>
      <c r="BO49" s="89"/>
      <c r="BP49" s="89"/>
      <c r="BQ49" s="90"/>
      <c r="BR49" s="89"/>
      <c r="BS49" s="89"/>
      <c r="BT49" s="50"/>
      <c r="BU49" s="50"/>
      <c r="BV49" s="51"/>
      <c r="BW49" s="51"/>
      <c r="BX49" s="51"/>
      <c r="BY49" s="51"/>
      <c r="BZ49" s="51"/>
      <c r="CA49" s="51"/>
      <c r="CB49" s="51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</row>
    <row r="50" spans="1:134" s="10" customFormat="1" ht="18" customHeight="1" thickBot="1">
      <c r="A50" s="4"/>
      <c r="B50" s="74">
        <v>22</v>
      </c>
      <c r="C50" s="75"/>
      <c r="D50" s="211">
        <f t="shared" si="2"/>
        <v>0.5916666666666666</v>
      </c>
      <c r="E50" s="212"/>
      <c r="F50" s="212"/>
      <c r="G50" s="212"/>
      <c r="H50" s="212"/>
      <c r="I50" s="213"/>
      <c r="J50" s="147"/>
      <c r="K50" s="148"/>
      <c r="L50" s="149"/>
      <c r="M50" s="214" t="str">
        <f>L16</f>
        <v>C - Junioren</v>
      </c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60" t="s">
        <v>18</v>
      </c>
      <c r="AG50" s="215" t="str">
        <f>L19</f>
        <v>Eltern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6"/>
      <c r="AW50" s="217"/>
      <c r="AX50" s="218"/>
      <c r="AY50" s="60" t="s">
        <v>17</v>
      </c>
      <c r="AZ50" s="218"/>
      <c r="BA50" s="219"/>
      <c r="BB50" s="220"/>
      <c r="BC50" s="221"/>
      <c r="BD50" s="63"/>
      <c r="BE50" s="50"/>
      <c r="BF50" s="87" t="str">
        <f t="shared" si="5"/>
        <v>0</v>
      </c>
      <c r="BG50" s="87" t="s">
        <v>17</v>
      </c>
      <c r="BH50" s="87" t="str">
        <f t="shared" si="6"/>
        <v>0</v>
      </c>
      <c r="BI50" s="50"/>
      <c r="BJ50" s="53"/>
      <c r="BK50" s="53"/>
      <c r="BL50" s="53"/>
      <c r="BM50" s="88"/>
      <c r="BN50" s="89"/>
      <c r="BO50" s="89"/>
      <c r="BP50" s="89"/>
      <c r="BQ50" s="90"/>
      <c r="BR50" s="89"/>
      <c r="BS50" s="89"/>
      <c r="BT50" s="50"/>
      <c r="BU50" s="50"/>
      <c r="BV50" s="51"/>
      <c r="BW50" s="51"/>
      <c r="BX50" s="51"/>
      <c r="BY50" s="51"/>
      <c r="BZ50" s="51"/>
      <c r="CA50" s="51"/>
      <c r="CB50" s="51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</row>
    <row r="51" spans="1:134" s="32" customFormat="1" ht="6" customHeight="1">
      <c r="A51" s="30"/>
      <c r="B51" s="29"/>
      <c r="C51" s="29"/>
      <c r="D51" s="31"/>
      <c r="E51" s="27"/>
      <c r="F51" s="27"/>
      <c r="G51" s="27"/>
      <c r="H51" s="27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7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9"/>
      <c r="AX51" s="29"/>
      <c r="AY51" s="27"/>
      <c r="AZ51" s="29"/>
      <c r="BA51" s="29"/>
      <c r="BB51" s="27"/>
      <c r="BC51" s="27"/>
      <c r="BD51" s="64"/>
      <c r="BE51" s="50"/>
      <c r="BF51" s="87"/>
      <c r="BG51" s="87"/>
      <c r="BH51" s="87"/>
      <c r="BI51" s="50"/>
      <c r="BJ51" s="53"/>
      <c r="BK51" s="53"/>
      <c r="BL51" s="53"/>
      <c r="BM51" s="88"/>
      <c r="BN51" s="89"/>
      <c r="BO51" s="89"/>
      <c r="BP51" s="89"/>
      <c r="BQ51" s="90"/>
      <c r="BR51" s="89"/>
      <c r="BS51" s="89"/>
      <c r="BT51" s="50"/>
      <c r="BU51" s="50"/>
      <c r="BV51" s="50"/>
      <c r="BW51" s="50"/>
      <c r="BX51" s="50"/>
      <c r="BY51" s="50"/>
      <c r="BZ51" s="50"/>
      <c r="CA51" s="50"/>
      <c r="CB51" s="50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</row>
    <row r="52" spans="1:134" s="32" customFormat="1" ht="33">
      <c r="A52" s="30"/>
      <c r="B52" s="159" t="str">
        <f>A2</f>
        <v>Vereinsname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64"/>
      <c r="BE52" s="50"/>
      <c r="BF52" s="87"/>
      <c r="BG52" s="87"/>
      <c r="BH52" s="87"/>
      <c r="BI52" s="50"/>
      <c r="BJ52" s="53"/>
      <c r="BK52" s="53"/>
      <c r="BL52" s="53"/>
      <c r="BM52" s="88"/>
      <c r="BN52" s="89"/>
      <c r="BO52" s="89"/>
      <c r="BP52" s="89"/>
      <c r="BQ52" s="90"/>
      <c r="BR52" s="89"/>
      <c r="BS52" s="89"/>
      <c r="BT52" s="50"/>
      <c r="BU52" s="50"/>
      <c r="BV52" s="50"/>
      <c r="BW52" s="50"/>
      <c r="BX52" s="50"/>
      <c r="BY52" s="50"/>
      <c r="BZ52" s="50"/>
      <c r="CA52" s="50"/>
      <c r="CB52" s="50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</row>
    <row r="53" spans="1:134" s="32" customFormat="1" ht="27">
      <c r="A53" s="30"/>
      <c r="B53" s="205" t="str">
        <f>$A$3</f>
        <v>-Internes Hallenturnier-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64"/>
      <c r="BE53" s="50"/>
      <c r="BF53" s="87"/>
      <c r="BG53" s="87"/>
      <c r="BH53" s="87"/>
      <c r="BI53" s="50"/>
      <c r="BJ53" s="53"/>
      <c r="BK53" s="53"/>
      <c r="BL53" s="53"/>
      <c r="BM53" s="88"/>
      <c r="BN53" s="89"/>
      <c r="BO53" s="89"/>
      <c r="BP53" s="89"/>
      <c r="BQ53" s="90"/>
      <c r="BR53" s="89"/>
      <c r="BS53" s="89"/>
      <c r="BT53" s="50"/>
      <c r="BU53" s="50"/>
      <c r="BV53" s="50"/>
      <c r="BW53" s="50"/>
      <c r="BX53" s="50"/>
      <c r="BY53" s="50"/>
      <c r="BZ53" s="50"/>
      <c r="CA53" s="50"/>
      <c r="CB53" s="50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</row>
    <row r="54" spans="57:80" ht="0.75" customHeight="1"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  <row r="55" spans="57:80" ht="0.75" customHeight="1"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</row>
    <row r="56" spans="57:80" ht="0.75" customHeight="1"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57:80" ht="0.75" customHeight="1"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</row>
    <row r="58" spans="57:80" ht="0.75" customHeight="1"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</row>
    <row r="59" spans="1:134" s="32" customFormat="1" ht="9.75" customHeight="1" thickBot="1">
      <c r="A59" s="30"/>
      <c r="B59" s="29"/>
      <c r="C59" s="29"/>
      <c r="D59" s="31"/>
      <c r="E59" s="27"/>
      <c r="F59" s="27"/>
      <c r="G59" s="27"/>
      <c r="H59" s="27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7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9"/>
      <c r="AX59" s="29"/>
      <c r="AY59" s="27"/>
      <c r="AZ59" s="29"/>
      <c r="BA59" s="29"/>
      <c r="BB59" s="27"/>
      <c r="BC59" s="27"/>
      <c r="BD59" s="64"/>
      <c r="BE59" s="50"/>
      <c r="BF59" s="87"/>
      <c r="BG59" s="87"/>
      <c r="BH59" s="87"/>
      <c r="BI59" s="50"/>
      <c r="BJ59" s="53"/>
      <c r="BK59" s="53"/>
      <c r="BL59" s="53"/>
      <c r="BM59" s="88"/>
      <c r="BN59" s="89"/>
      <c r="BO59" s="89"/>
      <c r="BP59" s="89"/>
      <c r="BQ59" s="90"/>
      <c r="BR59" s="89"/>
      <c r="BS59" s="89"/>
      <c r="BT59" s="50"/>
      <c r="BU59" s="50"/>
      <c r="BV59" s="50"/>
      <c r="BW59" s="50"/>
      <c r="BX59" s="50"/>
      <c r="BY59" s="50"/>
      <c r="BZ59" s="50"/>
      <c r="CA59" s="50"/>
      <c r="CB59" s="50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</row>
    <row r="60" spans="1:134" s="32" customFormat="1" ht="13.5" customHeight="1" thickBot="1">
      <c r="A60" s="30"/>
      <c r="B60" s="153" t="s">
        <v>14</v>
      </c>
      <c r="C60" s="164"/>
      <c r="D60" s="163" t="s">
        <v>15</v>
      </c>
      <c r="E60" s="154"/>
      <c r="F60" s="154"/>
      <c r="G60" s="154"/>
      <c r="H60" s="154"/>
      <c r="I60" s="164"/>
      <c r="J60" s="163"/>
      <c r="K60" s="154"/>
      <c r="L60" s="154"/>
      <c r="M60" s="163" t="s">
        <v>16</v>
      </c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64"/>
      <c r="AW60" s="154" t="s">
        <v>19</v>
      </c>
      <c r="AX60" s="154"/>
      <c r="AY60" s="154"/>
      <c r="AZ60" s="154"/>
      <c r="BA60" s="164"/>
      <c r="BB60" s="163"/>
      <c r="BC60" s="155"/>
      <c r="BD60" s="64"/>
      <c r="BE60" s="50"/>
      <c r="BF60" s="87"/>
      <c r="BG60" s="87"/>
      <c r="BH60" s="87"/>
      <c r="BI60" s="50"/>
      <c r="BJ60" s="53"/>
      <c r="BK60" s="53"/>
      <c r="BL60" s="53"/>
      <c r="BM60" s="88"/>
      <c r="BN60" s="89"/>
      <c r="BO60" s="89"/>
      <c r="BP60" s="89"/>
      <c r="BQ60" s="90"/>
      <c r="BR60" s="89"/>
      <c r="BS60" s="89"/>
      <c r="BT60" s="50"/>
      <c r="BU60" s="50"/>
      <c r="BV60" s="50"/>
      <c r="BW60" s="50"/>
      <c r="BX60" s="50"/>
      <c r="BY60" s="50"/>
      <c r="BZ60" s="50"/>
      <c r="CA60" s="50"/>
      <c r="CB60" s="50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</row>
    <row r="61" spans="1:134" s="10" customFormat="1" ht="18" customHeight="1">
      <c r="A61" s="4"/>
      <c r="B61" s="134">
        <v>23</v>
      </c>
      <c r="C61" s="135"/>
      <c r="D61" s="136">
        <f>D50</f>
        <v>0.5916666666666666</v>
      </c>
      <c r="E61" s="137"/>
      <c r="F61" s="137"/>
      <c r="G61" s="137"/>
      <c r="H61" s="137"/>
      <c r="I61" s="138"/>
      <c r="J61" s="141" t="s">
        <v>39</v>
      </c>
      <c r="K61" s="142"/>
      <c r="L61" s="143"/>
      <c r="M61" s="139" t="str">
        <f>L21</f>
        <v>2. Senioren</v>
      </c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37" t="s">
        <v>18</v>
      </c>
      <c r="AG61" s="140" t="str">
        <f>L24</f>
        <v>Schützen</v>
      </c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50"/>
      <c r="AW61" s="151"/>
      <c r="AX61" s="135"/>
      <c r="AY61" s="26" t="s">
        <v>17</v>
      </c>
      <c r="AZ61" s="135"/>
      <c r="BA61" s="152"/>
      <c r="BB61" s="132"/>
      <c r="BC61" s="133"/>
      <c r="BD61" s="63"/>
      <c r="BE61" s="50"/>
      <c r="BF61" s="87" t="str">
        <f t="shared" si="3"/>
        <v>0</v>
      </c>
      <c r="BG61" s="87" t="s">
        <v>17</v>
      </c>
      <c r="BH61" s="87" t="str">
        <f t="shared" si="4"/>
        <v>0</v>
      </c>
      <c r="BI61" s="50"/>
      <c r="BJ61" s="53"/>
      <c r="BK61" s="53"/>
      <c r="BL61" s="53"/>
      <c r="BM61" s="88"/>
      <c r="BN61" s="89"/>
      <c r="BO61" s="89"/>
      <c r="BP61" s="89"/>
      <c r="BQ61" s="90"/>
      <c r="BR61" s="89"/>
      <c r="BS61" s="89"/>
      <c r="BT61" s="50"/>
      <c r="BU61" s="50"/>
      <c r="BV61" s="51"/>
      <c r="BW61" s="51"/>
      <c r="BX61" s="51"/>
      <c r="BY61" s="51"/>
      <c r="BZ61" s="51"/>
      <c r="CA61" s="51"/>
      <c r="CB61" s="51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</row>
    <row r="62" spans="1:134" s="10" customFormat="1" ht="18" customHeight="1">
      <c r="A62" s="4"/>
      <c r="B62" s="114">
        <v>24</v>
      </c>
      <c r="C62" s="115"/>
      <c r="D62" s="116">
        <f aca="true" t="shared" si="7" ref="D62:D68">D61+($U$10*$X$10+$AL$10)</f>
        <v>0.5999999999999999</v>
      </c>
      <c r="E62" s="117"/>
      <c r="F62" s="117"/>
      <c r="G62" s="117"/>
      <c r="H62" s="117"/>
      <c r="I62" s="118"/>
      <c r="J62" s="144"/>
      <c r="K62" s="145"/>
      <c r="L62" s="146"/>
      <c r="M62" s="119" t="str">
        <f>L17</f>
        <v>Alte Herren</v>
      </c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69" t="s">
        <v>18</v>
      </c>
      <c r="AG62" s="100" t="str">
        <f>L20</f>
        <v>1. Senioren</v>
      </c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1"/>
      <c r="AW62" s="120"/>
      <c r="AX62" s="115"/>
      <c r="AY62" s="69" t="s">
        <v>17</v>
      </c>
      <c r="AZ62" s="115"/>
      <c r="BA62" s="121"/>
      <c r="BB62" s="112"/>
      <c r="BC62" s="113"/>
      <c r="BD62" s="63"/>
      <c r="BE62" s="50"/>
      <c r="BF62" s="87" t="str">
        <f t="shared" si="3"/>
        <v>0</v>
      </c>
      <c r="BG62" s="87" t="s">
        <v>17</v>
      </c>
      <c r="BH62" s="87" t="str">
        <f t="shared" si="4"/>
        <v>0</v>
      </c>
      <c r="BI62" s="50"/>
      <c r="BJ62" s="53"/>
      <c r="BK62" s="53"/>
      <c r="BL62" s="53"/>
      <c r="BM62" s="88"/>
      <c r="BN62" s="89"/>
      <c r="BO62" s="89"/>
      <c r="BP62" s="89"/>
      <c r="BQ62" s="90"/>
      <c r="BR62" s="89"/>
      <c r="BS62" s="89"/>
      <c r="BT62" s="50"/>
      <c r="BU62" s="50"/>
      <c r="BV62" s="51"/>
      <c r="BW62" s="51"/>
      <c r="BX62" s="51"/>
      <c r="BY62" s="51"/>
      <c r="BZ62" s="51"/>
      <c r="CA62" s="51"/>
      <c r="CB62" s="51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</row>
    <row r="63" spans="1:134" s="10" customFormat="1" ht="18" customHeight="1" thickBot="1">
      <c r="A63" s="4"/>
      <c r="B63" s="74">
        <v>25</v>
      </c>
      <c r="C63" s="75"/>
      <c r="D63" s="70">
        <f t="shared" si="7"/>
        <v>0.6083333333333332</v>
      </c>
      <c r="E63" s="71"/>
      <c r="F63" s="71"/>
      <c r="G63" s="71"/>
      <c r="H63" s="71"/>
      <c r="I63" s="104"/>
      <c r="J63" s="147"/>
      <c r="K63" s="148"/>
      <c r="L63" s="149"/>
      <c r="M63" s="105" t="str">
        <f>L18</f>
        <v>B - Junioren</v>
      </c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33" t="s">
        <v>18</v>
      </c>
      <c r="AG63" s="106" t="str">
        <f>L23</f>
        <v>Altliga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7"/>
      <c r="AW63" s="108"/>
      <c r="AX63" s="75"/>
      <c r="AY63" s="33" t="s">
        <v>17</v>
      </c>
      <c r="AZ63" s="75"/>
      <c r="BA63" s="109"/>
      <c r="BB63" s="110"/>
      <c r="BC63" s="111"/>
      <c r="BD63" s="63"/>
      <c r="BE63" s="50"/>
      <c r="BF63" s="87" t="str">
        <f t="shared" si="3"/>
        <v>0</v>
      </c>
      <c r="BG63" s="87" t="s">
        <v>17</v>
      </c>
      <c r="BH63" s="87" t="str">
        <f t="shared" si="4"/>
        <v>0</v>
      </c>
      <c r="BI63" s="50"/>
      <c r="BJ63" s="53"/>
      <c r="BK63" s="53"/>
      <c r="BL63" s="53"/>
      <c r="BM63" s="88"/>
      <c r="BN63" s="89"/>
      <c r="BO63" s="89"/>
      <c r="BP63" s="89"/>
      <c r="BQ63" s="90"/>
      <c r="BR63" s="89"/>
      <c r="BS63" s="89"/>
      <c r="BT63" s="50"/>
      <c r="BU63" s="50"/>
      <c r="BV63" s="51"/>
      <c r="BW63" s="51"/>
      <c r="BX63" s="51"/>
      <c r="BY63" s="51"/>
      <c r="BZ63" s="51"/>
      <c r="CA63" s="51"/>
      <c r="CB63" s="51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</row>
    <row r="64" spans="1:134" s="10" customFormat="1" ht="18" customHeight="1">
      <c r="A64" s="4"/>
      <c r="B64" s="134">
        <v>26</v>
      </c>
      <c r="C64" s="135"/>
      <c r="D64" s="136">
        <f t="shared" si="7"/>
        <v>0.6166666666666665</v>
      </c>
      <c r="E64" s="137"/>
      <c r="F64" s="137"/>
      <c r="G64" s="137"/>
      <c r="H64" s="137"/>
      <c r="I64" s="138"/>
      <c r="J64" s="141" t="s">
        <v>40</v>
      </c>
      <c r="K64" s="142"/>
      <c r="L64" s="143"/>
      <c r="M64" s="139" t="str">
        <f>L15</f>
        <v>Trainer / Betreuer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37" t="s">
        <v>18</v>
      </c>
      <c r="AG64" s="140" t="str">
        <f>L24</f>
        <v>Schützen</v>
      </c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50"/>
      <c r="AW64" s="151"/>
      <c r="AX64" s="135"/>
      <c r="AY64" s="26" t="s">
        <v>17</v>
      </c>
      <c r="AZ64" s="135"/>
      <c r="BA64" s="152"/>
      <c r="BB64" s="132"/>
      <c r="BC64" s="133"/>
      <c r="BD64" s="63"/>
      <c r="BE64" s="50"/>
      <c r="BF64" s="87" t="str">
        <f t="shared" si="3"/>
        <v>0</v>
      </c>
      <c r="BG64" s="87" t="s">
        <v>17</v>
      </c>
      <c r="BH64" s="87" t="str">
        <f t="shared" si="4"/>
        <v>0</v>
      </c>
      <c r="BI64" s="50"/>
      <c r="BJ64" s="53"/>
      <c r="BK64" s="53"/>
      <c r="BL64" s="53"/>
      <c r="BM64" s="88"/>
      <c r="BN64" s="89"/>
      <c r="BO64" s="89"/>
      <c r="BP64" s="89"/>
      <c r="BQ64" s="90"/>
      <c r="BR64" s="89"/>
      <c r="BS64" s="89"/>
      <c r="BT64" s="50"/>
      <c r="BU64" s="50"/>
      <c r="BV64" s="51"/>
      <c r="BW64" s="51"/>
      <c r="BX64" s="51"/>
      <c r="BY64" s="51"/>
      <c r="BZ64" s="51"/>
      <c r="CA64" s="51"/>
      <c r="CB64" s="51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</row>
    <row r="65" spans="1:134" s="10" customFormat="1" ht="18" customHeight="1">
      <c r="A65" s="4"/>
      <c r="B65" s="114">
        <v>27</v>
      </c>
      <c r="C65" s="115"/>
      <c r="D65" s="116">
        <f t="shared" si="7"/>
        <v>0.6249999999999998</v>
      </c>
      <c r="E65" s="117"/>
      <c r="F65" s="117"/>
      <c r="G65" s="117"/>
      <c r="H65" s="117"/>
      <c r="I65" s="118"/>
      <c r="J65" s="144">
        <v>1</v>
      </c>
      <c r="K65" s="145"/>
      <c r="L65" s="146"/>
      <c r="M65" s="119" t="str">
        <f>L16</f>
        <v>C - Junioren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69" t="s">
        <v>18</v>
      </c>
      <c r="AG65" s="100" t="str">
        <f>L17</f>
        <v>Alte Herren</v>
      </c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1"/>
      <c r="AW65" s="120"/>
      <c r="AX65" s="115"/>
      <c r="AY65" s="69" t="s">
        <v>17</v>
      </c>
      <c r="AZ65" s="115"/>
      <c r="BA65" s="121"/>
      <c r="BB65" s="112"/>
      <c r="BC65" s="113"/>
      <c r="BD65" s="63"/>
      <c r="BE65" s="50"/>
      <c r="BF65" s="87" t="str">
        <f t="shared" si="3"/>
        <v>0</v>
      </c>
      <c r="BG65" s="87" t="s">
        <v>17</v>
      </c>
      <c r="BH65" s="87" t="str">
        <f t="shared" si="4"/>
        <v>0</v>
      </c>
      <c r="BI65" s="50"/>
      <c r="BJ65" s="53"/>
      <c r="BK65" s="53"/>
      <c r="BL65" s="53"/>
      <c r="BM65" s="88"/>
      <c r="BN65" s="89"/>
      <c r="BO65" s="89"/>
      <c r="BP65" s="89"/>
      <c r="BQ65" s="90"/>
      <c r="BR65" s="89"/>
      <c r="BS65" s="89"/>
      <c r="BT65" s="50"/>
      <c r="BU65" s="50"/>
      <c r="BV65" s="51"/>
      <c r="BW65" s="51"/>
      <c r="BX65" s="51"/>
      <c r="BY65" s="51"/>
      <c r="BZ65" s="51"/>
      <c r="CA65" s="51"/>
      <c r="CB65" s="51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</row>
    <row r="66" spans="1:134" s="10" customFormat="1" ht="18" customHeight="1">
      <c r="A66" s="4"/>
      <c r="B66" s="126">
        <v>28</v>
      </c>
      <c r="C66" s="122"/>
      <c r="D66" s="127">
        <f t="shared" si="7"/>
        <v>0.6333333333333331</v>
      </c>
      <c r="E66" s="128"/>
      <c r="F66" s="128"/>
      <c r="G66" s="128"/>
      <c r="H66" s="128"/>
      <c r="I66" s="129"/>
      <c r="J66" s="144">
        <v>2</v>
      </c>
      <c r="K66" s="145"/>
      <c r="L66" s="146"/>
      <c r="M66" s="130" t="str">
        <f>L18</f>
        <v>B - Junioren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59" t="s">
        <v>18</v>
      </c>
      <c r="AG66" s="102" t="str">
        <f>L20</f>
        <v>1. Senioren</v>
      </c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3"/>
      <c r="AW66" s="131"/>
      <c r="AX66" s="122"/>
      <c r="AY66" s="59" t="s">
        <v>17</v>
      </c>
      <c r="AZ66" s="122"/>
      <c r="BA66" s="123"/>
      <c r="BB66" s="124"/>
      <c r="BC66" s="125"/>
      <c r="BD66" s="63"/>
      <c r="BE66" s="50"/>
      <c r="BF66" s="87" t="str">
        <f t="shared" si="3"/>
        <v>0</v>
      </c>
      <c r="BG66" s="87" t="s">
        <v>17</v>
      </c>
      <c r="BH66" s="87" t="str">
        <f t="shared" si="4"/>
        <v>0</v>
      </c>
      <c r="BI66" s="50"/>
      <c r="BJ66" s="50"/>
      <c r="BK66" s="86"/>
      <c r="BL66" s="86"/>
      <c r="BM66" s="88"/>
      <c r="BN66" s="89"/>
      <c r="BO66" s="89"/>
      <c r="BP66" s="90"/>
      <c r="BQ66" s="89"/>
      <c r="BR66" s="89"/>
      <c r="BS66" s="89"/>
      <c r="BT66" s="50"/>
      <c r="BU66" s="50"/>
      <c r="BV66" s="51"/>
      <c r="BW66" s="51"/>
      <c r="BX66" s="51"/>
      <c r="BY66" s="51"/>
      <c r="BZ66" s="51"/>
      <c r="CA66" s="51"/>
      <c r="CB66" s="51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</row>
    <row r="67" spans="1:134" s="10" customFormat="1" ht="18" customHeight="1">
      <c r="A67" s="4"/>
      <c r="B67" s="114">
        <v>29</v>
      </c>
      <c r="C67" s="115"/>
      <c r="D67" s="116">
        <f t="shared" si="7"/>
        <v>0.6416666666666664</v>
      </c>
      <c r="E67" s="117"/>
      <c r="F67" s="117"/>
      <c r="G67" s="117"/>
      <c r="H67" s="117"/>
      <c r="I67" s="118"/>
      <c r="J67" s="144">
        <v>1</v>
      </c>
      <c r="K67" s="145"/>
      <c r="L67" s="146"/>
      <c r="M67" s="119" t="str">
        <f>L19</f>
        <v>Eltern</v>
      </c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69" t="s">
        <v>18</v>
      </c>
      <c r="AG67" s="100" t="str">
        <f>L21</f>
        <v>2. Senioren</v>
      </c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/>
      <c r="AW67" s="120"/>
      <c r="AX67" s="115"/>
      <c r="AY67" s="69" t="s">
        <v>17</v>
      </c>
      <c r="AZ67" s="115"/>
      <c r="BA67" s="121"/>
      <c r="BB67" s="112"/>
      <c r="BC67" s="113"/>
      <c r="BD67" s="63"/>
      <c r="BE67" s="50"/>
      <c r="BF67" s="87" t="str">
        <f t="shared" si="3"/>
        <v>0</v>
      </c>
      <c r="BG67" s="87" t="s">
        <v>17</v>
      </c>
      <c r="BH67" s="87" t="str">
        <f t="shared" si="4"/>
        <v>0</v>
      </c>
      <c r="BI67" s="50"/>
      <c r="BJ67" s="50"/>
      <c r="BK67" s="86"/>
      <c r="BL67" s="86"/>
      <c r="BM67" s="88"/>
      <c r="BN67" s="89"/>
      <c r="BO67" s="89"/>
      <c r="BP67" s="90"/>
      <c r="BQ67" s="89"/>
      <c r="BR67" s="89"/>
      <c r="BS67" s="89"/>
      <c r="BT67" s="50"/>
      <c r="BU67" s="50"/>
      <c r="BV67" s="51"/>
      <c r="BW67" s="51"/>
      <c r="BX67" s="51"/>
      <c r="BY67" s="51"/>
      <c r="BZ67" s="51"/>
      <c r="CA67" s="51"/>
      <c r="CB67" s="51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</row>
    <row r="68" spans="1:134" s="10" customFormat="1" ht="18" customHeight="1" thickBot="1">
      <c r="A68" s="4"/>
      <c r="B68" s="74">
        <v>30</v>
      </c>
      <c r="C68" s="75"/>
      <c r="D68" s="70">
        <f t="shared" si="7"/>
        <v>0.6499999999999997</v>
      </c>
      <c r="E68" s="71"/>
      <c r="F68" s="71"/>
      <c r="G68" s="71"/>
      <c r="H68" s="71"/>
      <c r="I68" s="104"/>
      <c r="J68" s="147">
        <v>2</v>
      </c>
      <c r="K68" s="148"/>
      <c r="L68" s="149"/>
      <c r="M68" s="105" t="str">
        <f>L15</f>
        <v>Trainer / Betreuer</v>
      </c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33" t="s">
        <v>18</v>
      </c>
      <c r="AG68" s="106" t="str">
        <f>L23</f>
        <v>Altliga</v>
      </c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7"/>
      <c r="AW68" s="108"/>
      <c r="AX68" s="75"/>
      <c r="AY68" s="33" t="s">
        <v>17</v>
      </c>
      <c r="AZ68" s="75"/>
      <c r="BA68" s="109"/>
      <c r="BB68" s="110"/>
      <c r="BC68" s="111"/>
      <c r="BD68" s="63"/>
      <c r="BE68" s="50"/>
      <c r="BF68" s="87" t="str">
        <f t="shared" si="3"/>
        <v>0</v>
      </c>
      <c r="BG68" s="87" t="s">
        <v>17</v>
      </c>
      <c r="BH68" s="87" t="str">
        <f t="shared" si="4"/>
        <v>0</v>
      </c>
      <c r="BI68" s="50"/>
      <c r="BJ68" s="50"/>
      <c r="BK68" s="86"/>
      <c r="BL68" s="86"/>
      <c r="BM68" s="91"/>
      <c r="BN68" s="89"/>
      <c r="BO68" s="89"/>
      <c r="BP68" s="90"/>
      <c r="BQ68" s="89"/>
      <c r="BR68" s="89"/>
      <c r="BS68" s="89"/>
      <c r="BT68" s="50"/>
      <c r="BU68" s="50"/>
      <c r="BV68" s="51"/>
      <c r="BW68" s="51"/>
      <c r="BX68" s="51"/>
      <c r="BY68" s="51"/>
      <c r="BZ68" s="51"/>
      <c r="CA68" s="51"/>
      <c r="CB68" s="51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</row>
    <row r="69" spans="1:134" s="10" customFormat="1" ht="18" customHeight="1">
      <c r="A69" s="4"/>
      <c r="B69" s="134">
        <v>31</v>
      </c>
      <c r="C69" s="135"/>
      <c r="D69" s="136">
        <f aca="true" t="shared" si="8" ref="D69:D83">D68+($U$10*$X$10+$AL$10)</f>
        <v>0.658333333333333</v>
      </c>
      <c r="E69" s="137"/>
      <c r="F69" s="137"/>
      <c r="G69" s="137"/>
      <c r="H69" s="137"/>
      <c r="I69" s="138"/>
      <c r="J69" s="141" t="s">
        <v>42</v>
      </c>
      <c r="K69" s="142"/>
      <c r="L69" s="143"/>
      <c r="M69" s="139" t="str">
        <f>L17</f>
        <v>Alte Herren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37" t="s">
        <v>18</v>
      </c>
      <c r="AG69" s="140" t="str">
        <f>L22</f>
        <v>A - Junioren</v>
      </c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50"/>
      <c r="AW69" s="151"/>
      <c r="AX69" s="135"/>
      <c r="AY69" s="26" t="s">
        <v>17</v>
      </c>
      <c r="AZ69" s="135"/>
      <c r="BA69" s="152"/>
      <c r="BB69" s="132"/>
      <c r="BC69" s="133"/>
      <c r="BD69" s="63"/>
      <c r="BE69" s="50"/>
      <c r="BF69" s="87" t="str">
        <f t="shared" si="3"/>
        <v>0</v>
      </c>
      <c r="BG69" s="87" t="s">
        <v>17</v>
      </c>
      <c r="BH69" s="87" t="str">
        <f t="shared" si="4"/>
        <v>0</v>
      </c>
      <c r="BI69" s="50"/>
      <c r="BJ69" s="50"/>
      <c r="BK69" s="86"/>
      <c r="BL69" s="86"/>
      <c r="BM69" s="88"/>
      <c r="BN69" s="89"/>
      <c r="BO69" s="89"/>
      <c r="BP69" s="90"/>
      <c r="BQ69" s="89"/>
      <c r="BR69" s="89"/>
      <c r="BS69" s="89"/>
      <c r="BT69" s="50"/>
      <c r="BU69" s="50"/>
      <c r="BV69" s="51"/>
      <c r="BW69" s="51"/>
      <c r="BX69" s="51"/>
      <c r="BY69" s="51"/>
      <c r="BZ69" s="51"/>
      <c r="CA69" s="51"/>
      <c r="CB69" s="51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</row>
    <row r="70" spans="1:134" s="10" customFormat="1" ht="18" customHeight="1">
      <c r="A70" s="4"/>
      <c r="B70" s="114">
        <v>32</v>
      </c>
      <c r="C70" s="115"/>
      <c r="D70" s="116">
        <f t="shared" si="8"/>
        <v>0.6666666666666663</v>
      </c>
      <c r="E70" s="117"/>
      <c r="F70" s="117"/>
      <c r="G70" s="117"/>
      <c r="H70" s="117"/>
      <c r="I70" s="118"/>
      <c r="J70" s="144">
        <v>2</v>
      </c>
      <c r="K70" s="145"/>
      <c r="L70" s="146"/>
      <c r="M70" s="119" t="str">
        <f>L18</f>
        <v>B - Junioren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69" t="s">
        <v>18</v>
      </c>
      <c r="AG70" s="100" t="str">
        <f>L21</f>
        <v>2. Senioren</v>
      </c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1"/>
      <c r="AW70" s="120"/>
      <c r="AX70" s="115"/>
      <c r="AY70" s="69" t="s">
        <v>17</v>
      </c>
      <c r="AZ70" s="115"/>
      <c r="BA70" s="121"/>
      <c r="BB70" s="112"/>
      <c r="BC70" s="113"/>
      <c r="BD70" s="63"/>
      <c r="BE70" s="50"/>
      <c r="BF70" s="87" t="str">
        <f t="shared" si="3"/>
        <v>0</v>
      </c>
      <c r="BG70" s="87" t="s">
        <v>17</v>
      </c>
      <c r="BH70" s="87" t="str">
        <f t="shared" si="4"/>
        <v>0</v>
      </c>
      <c r="BI70" s="50"/>
      <c r="BJ70" s="50"/>
      <c r="BK70" s="86"/>
      <c r="BL70" s="86"/>
      <c r="BM70" s="88"/>
      <c r="BN70" s="89"/>
      <c r="BO70" s="89"/>
      <c r="BP70" s="90"/>
      <c r="BQ70" s="89"/>
      <c r="BR70" s="89"/>
      <c r="BS70" s="89"/>
      <c r="BT70" s="50"/>
      <c r="BU70" s="50"/>
      <c r="BV70" s="51"/>
      <c r="BW70" s="51"/>
      <c r="BX70" s="51"/>
      <c r="BY70" s="51"/>
      <c r="BZ70" s="51"/>
      <c r="CA70" s="51"/>
      <c r="CB70" s="51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</row>
    <row r="71" spans="1:134" s="10" customFormat="1" ht="18" customHeight="1">
      <c r="A71" s="4"/>
      <c r="B71" s="126">
        <v>33</v>
      </c>
      <c r="C71" s="122"/>
      <c r="D71" s="127">
        <f t="shared" si="8"/>
        <v>0.6749999999999996</v>
      </c>
      <c r="E71" s="128"/>
      <c r="F71" s="128"/>
      <c r="G71" s="128"/>
      <c r="H71" s="128"/>
      <c r="I71" s="129"/>
      <c r="J71" s="144">
        <v>1</v>
      </c>
      <c r="K71" s="145"/>
      <c r="L71" s="146"/>
      <c r="M71" s="130" t="str">
        <f>L16</f>
        <v>C - Junioren</v>
      </c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59" t="s">
        <v>18</v>
      </c>
      <c r="AG71" s="102" t="str">
        <f>L24</f>
        <v>Schützen</v>
      </c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3"/>
      <c r="AW71" s="131"/>
      <c r="AX71" s="122"/>
      <c r="AY71" s="59" t="s">
        <v>17</v>
      </c>
      <c r="AZ71" s="122"/>
      <c r="BA71" s="123"/>
      <c r="BB71" s="124"/>
      <c r="BC71" s="125"/>
      <c r="BD71" s="63"/>
      <c r="BE71" s="50"/>
      <c r="BF71" s="87" t="str">
        <f t="shared" si="3"/>
        <v>0</v>
      </c>
      <c r="BG71" s="87" t="s">
        <v>17</v>
      </c>
      <c r="BH71" s="87" t="str">
        <f t="shared" si="4"/>
        <v>0</v>
      </c>
      <c r="BI71" s="50"/>
      <c r="BJ71" s="50"/>
      <c r="BK71" s="50"/>
      <c r="BL71" s="50"/>
      <c r="BM71" s="88"/>
      <c r="BN71" s="89"/>
      <c r="BO71" s="89"/>
      <c r="BP71" s="90"/>
      <c r="BQ71" s="89"/>
      <c r="BR71" s="89"/>
      <c r="BS71" s="50"/>
      <c r="BT71" s="50"/>
      <c r="BU71" s="50"/>
      <c r="BV71" s="51"/>
      <c r="BW71" s="51"/>
      <c r="BX71" s="51"/>
      <c r="BY71" s="51"/>
      <c r="BZ71" s="51"/>
      <c r="CA71" s="51"/>
      <c r="CB71" s="51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</row>
    <row r="72" spans="1:134" s="10" customFormat="1" ht="18" customHeight="1">
      <c r="A72" s="4"/>
      <c r="B72" s="114">
        <v>34</v>
      </c>
      <c r="C72" s="115"/>
      <c r="D72" s="116">
        <f t="shared" si="8"/>
        <v>0.6833333333333329</v>
      </c>
      <c r="E72" s="117"/>
      <c r="F72" s="117"/>
      <c r="G72" s="117"/>
      <c r="H72" s="117"/>
      <c r="I72" s="118"/>
      <c r="J72" s="144">
        <v>2</v>
      </c>
      <c r="K72" s="145"/>
      <c r="L72" s="146"/>
      <c r="M72" s="119" t="str">
        <f>L19</f>
        <v>Eltern</v>
      </c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69" t="s">
        <v>18</v>
      </c>
      <c r="AG72" s="100" t="str">
        <f>L23</f>
        <v>Altliga</v>
      </c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1"/>
      <c r="AW72" s="120"/>
      <c r="AX72" s="115"/>
      <c r="AY72" s="69" t="s">
        <v>17</v>
      </c>
      <c r="AZ72" s="115"/>
      <c r="BA72" s="121"/>
      <c r="BB72" s="112"/>
      <c r="BC72" s="113"/>
      <c r="BD72" s="63"/>
      <c r="BE72" s="50"/>
      <c r="BF72" s="87" t="str">
        <f t="shared" si="3"/>
        <v>0</v>
      </c>
      <c r="BG72" s="87" t="s">
        <v>17</v>
      </c>
      <c r="BH72" s="87" t="str">
        <f t="shared" si="4"/>
        <v>0</v>
      </c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1"/>
      <c r="BW72" s="51"/>
      <c r="BX72" s="51"/>
      <c r="BY72" s="51"/>
      <c r="BZ72" s="51"/>
      <c r="CA72" s="51"/>
      <c r="CB72" s="51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</row>
    <row r="73" spans="1:134" s="10" customFormat="1" ht="18" customHeight="1" thickBot="1">
      <c r="A73" s="4"/>
      <c r="B73" s="74">
        <v>35</v>
      </c>
      <c r="C73" s="75"/>
      <c r="D73" s="70">
        <f t="shared" si="8"/>
        <v>0.6916666666666662</v>
      </c>
      <c r="E73" s="71"/>
      <c r="F73" s="71"/>
      <c r="G73" s="71"/>
      <c r="H73" s="71"/>
      <c r="I73" s="104"/>
      <c r="J73" s="147">
        <v>1</v>
      </c>
      <c r="K73" s="148"/>
      <c r="L73" s="149"/>
      <c r="M73" s="105" t="str">
        <f>L18</f>
        <v>B - Junioren</v>
      </c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33" t="s">
        <v>18</v>
      </c>
      <c r="AG73" s="106" t="str">
        <f>L22</f>
        <v>A - Junioren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7"/>
      <c r="AW73" s="108"/>
      <c r="AX73" s="75"/>
      <c r="AY73" s="33" t="s">
        <v>17</v>
      </c>
      <c r="AZ73" s="75"/>
      <c r="BA73" s="109"/>
      <c r="BB73" s="110"/>
      <c r="BC73" s="111"/>
      <c r="BD73" s="63"/>
      <c r="BE73" s="50"/>
      <c r="BF73" s="87" t="str">
        <f aca="true" t="shared" si="9" ref="BF73:BF83">IF(ISBLANK(AW73),"0",IF(AW73&gt;AZ73,3,IF(AW73=AZ73,1,0)))</f>
        <v>0</v>
      </c>
      <c r="BG73" s="87" t="s">
        <v>17</v>
      </c>
      <c r="BH73" s="87" t="str">
        <f aca="true" t="shared" si="10" ref="BH73:BH83">IF(ISBLANK(AZ73),"0",IF(AZ73&gt;AW73,3,IF(AZ73=AW73,1,0)))</f>
        <v>0</v>
      </c>
      <c r="BI73" s="50"/>
      <c r="BJ73" s="53"/>
      <c r="BK73" s="53"/>
      <c r="BL73" s="53"/>
      <c r="BM73" s="88"/>
      <c r="BN73" s="89"/>
      <c r="BO73" s="89"/>
      <c r="BP73" s="89"/>
      <c r="BQ73" s="90"/>
      <c r="BR73" s="89"/>
      <c r="BS73" s="89"/>
      <c r="BT73" s="50"/>
      <c r="BU73" s="50"/>
      <c r="BV73" s="51"/>
      <c r="BW73" s="51"/>
      <c r="BX73" s="51"/>
      <c r="BY73" s="51"/>
      <c r="BZ73" s="51"/>
      <c r="CA73" s="51"/>
      <c r="CB73" s="51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</row>
    <row r="74" spans="1:134" s="10" customFormat="1" ht="18" customHeight="1">
      <c r="A74" s="4"/>
      <c r="B74" s="134">
        <v>36</v>
      </c>
      <c r="C74" s="135"/>
      <c r="D74" s="136">
        <f t="shared" si="8"/>
        <v>0.6999999999999995</v>
      </c>
      <c r="E74" s="137"/>
      <c r="F74" s="137"/>
      <c r="G74" s="137"/>
      <c r="H74" s="137"/>
      <c r="I74" s="138"/>
      <c r="J74" s="141" t="s">
        <v>43</v>
      </c>
      <c r="K74" s="142"/>
      <c r="L74" s="143"/>
      <c r="M74" s="139" t="str">
        <f>L15</f>
        <v>Trainer / Betreuer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37" t="s">
        <v>18</v>
      </c>
      <c r="AG74" s="140" t="str">
        <f>L20</f>
        <v>1. Senioren</v>
      </c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50"/>
      <c r="AW74" s="151"/>
      <c r="AX74" s="135"/>
      <c r="AY74" s="26" t="s">
        <v>17</v>
      </c>
      <c r="AZ74" s="135"/>
      <c r="BA74" s="152"/>
      <c r="BB74" s="132"/>
      <c r="BC74" s="133"/>
      <c r="BD74" s="63"/>
      <c r="BE74" s="50"/>
      <c r="BF74" s="87" t="str">
        <f t="shared" si="9"/>
        <v>0</v>
      </c>
      <c r="BG74" s="87" t="s">
        <v>17</v>
      </c>
      <c r="BH74" s="87" t="str">
        <f t="shared" si="10"/>
        <v>0</v>
      </c>
      <c r="BI74" s="50"/>
      <c r="BJ74" s="53"/>
      <c r="BK74" s="53"/>
      <c r="BL74" s="53"/>
      <c r="BM74" s="88"/>
      <c r="BN74" s="89"/>
      <c r="BO74" s="89"/>
      <c r="BP74" s="89"/>
      <c r="BQ74" s="90"/>
      <c r="BR74" s="89"/>
      <c r="BS74" s="89"/>
      <c r="BT74" s="50"/>
      <c r="BU74" s="50"/>
      <c r="BV74" s="51"/>
      <c r="BW74" s="51"/>
      <c r="BX74" s="51"/>
      <c r="BY74" s="51"/>
      <c r="BZ74" s="51"/>
      <c r="CA74" s="51"/>
      <c r="CB74" s="51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</row>
    <row r="75" spans="1:134" s="10" customFormat="1" ht="18" customHeight="1">
      <c r="A75" s="4"/>
      <c r="B75" s="114">
        <v>37</v>
      </c>
      <c r="C75" s="115"/>
      <c r="D75" s="116">
        <f t="shared" si="8"/>
        <v>0.7083333333333328</v>
      </c>
      <c r="E75" s="117"/>
      <c r="F75" s="117"/>
      <c r="G75" s="117"/>
      <c r="H75" s="117"/>
      <c r="I75" s="118"/>
      <c r="J75" s="144">
        <v>1</v>
      </c>
      <c r="K75" s="145"/>
      <c r="L75" s="146"/>
      <c r="M75" s="119" t="str">
        <f>L16</f>
        <v>C - Junioren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69" t="s">
        <v>18</v>
      </c>
      <c r="AG75" s="100" t="str">
        <f>L23</f>
        <v>Altliga</v>
      </c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1"/>
      <c r="AW75" s="120"/>
      <c r="AX75" s="115"/>
      <c r="AY75" s="69" t="s">
        <v>17</v>
      </c>
      <c r="AZ75" s="115"/>
      <c r="BA75" s="121"/>
      <c r="BB75" s="112"/>
      <c r="BC75" s="113"/>
      <c r="BD75" s="63"/>
      <c r="BE75" s="50"/>
      <c r="BF75" s="87" t="str">
        <f t="shared" si="9"/>
        <v>0</v>
      </c>
      <c r="BG75" s="87" t="s">
        <v>17</v>
      </c>
      <c r="BH75" s="87" t="str">
        <f t="shared" si="10"/>
        <v>0</v>
      </c>
      <c r="BI75" s="50"/>
      <c r="BJ75" s="53"/>
      <c r="BK75" s="53"/>
      <c r="BL75" s="53"/>
      <c r="BM75" s="88"/>
      <c r="BN75" s="89"/>
      <c r="BO75" s="89"/>
      <c r="BP75" s="89"/>
      <c r="BQ75" s="90"/>
      <c r="BR75" s="89"/>
      <c r="BS75" s="89"/>
      <c r="BT75" s="50"/>
      <c r="BU75" s="50"/>
      <c r="BV75" s="51"/>
      <c r="BW75" s="51"/>
      <c r="BX75" s="51"/>
      <c r="BY75" s="51"/>
      <c r="BZ75" s="51"/>
      <c r="CA75" s="51"/>
      <c r="CB75" s="51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</row>
    <row r="76" spans="1:134" s="10" customFormat="1" ht="18" customHeight="1">
      <c r="A76" s="4"/>
      <c r="B76" s="126">
        <v>38</v>
      </c>
      <c r="C76" s="122"/>
      <c r="D76" s="127">
        <f t="shared" si="8"/>
        <v>0.7166666666666661</v>
      </c>
      <c r="E76" s="128"/>
      <c r="F76" s="128"/>
      <c r="G76" s="128"/>
      <c r="H76" s="128"/>
      <c r="I76" s="129"/>
      <c r="J76" s="144">
        <v>2</v>
      </c>
      <c r="K76" s="145"/>
      <c r="L76" s="146"/>
      <c r="M76" s="130" t="str">
        <f>L19</f>
        <v>Eltern</v>
      </c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59" t="s">
        <v>18</v>
      </c>
      <c r="AG76" s="102" t="str">
        <f>L22</f>
        <v>A - Junioren</v>
      </c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3"/>
      <c r="AW76" s="131"/>
      <c r="AX76" s="122"/>
      <c r="AY76" s="59" t="s">
        <v>17</v>
      </c>
      <c r="AZ76" s="122"/>
      <c r="BA76" s="123"/>
      <c r="BB76" s="124"/>
      <c r="BC76" s="125"/>
      <c r="BD76" s="63"/>
      <c r="BE76" s="50"/>
      <c r="BF76" s="87" t="str">
        <f t="shared" si="9"/>
        <v>0</v>
      </c>
      <c r="BG76" s="87" t="s">
        <v>17</v>
      </c>
      <c r="BH76" s="87" t="str">
        <f t="shared" si="10"/>
        <v>0</v>
      </c>
      <c r="BI76" s="50"/>
      <c r="BJ76" s="53"/>
      <c r="BK76" s="53"/>
      <c r="BL76" s="53"/>
      <c r="BM76" s="88"/>
      <c r="BN76" s="89"/>
      <c r="BO76" s="89"/>
      <c r="BP76" s="89"/>
      <c r="BQ76" s="90"/>
      <c r="BR76" s="89"/>
      <c r="BS76" s="89"/>
      <c r="BT76" s="50"/>
      <c r="BU76" s="50"/>
      <c r="BV76" s="51"/>
      <c r="BW76" s="51"/>
      <c r="BX76" s="51"/>
      <c r="BY76" s="51"/>
      <c r="BZ76" s="51"/>
      <c r="CA76" s="51"/>
      <c r="CB76" s="51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</row>
    <row r="77" spans="1:134" s="10" customFormat="1" ht="18" customHeight="1">
      <c r="A77" s="4"/>
      <c r="B77" s="114">
        <v>39</v>
      </c>
      <c r="C77" s="115"/>
      <c r="D77" s="116">
        <f t="shared" si="8"/>
        <v>0.7249999999999994</v>
      </c>
      <c r="E77" s="117"/>
      <c r="F77" s="117"/>
      <c r="G77" s="117"/>
      <c r="H77" s="117"/>
      <c r="I77" s="118"/>
      <c r="J77" s="144">
        <v>1</v>
      </c>
      <c r="K77" s="145"/>
      <c r="L77" s="146"/>
      <c r="M77" s="119" t="str">
        <f>L20</f>
        <v>1. Senioren</v>
      </c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69" t="s">
        <v>18</v>
      </c>
      <c r="AG77" s="100" t="str">
        <f>L21</f>
        <v>2. Senioren</v>
      </c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1"/>
      <c r="AW77" s="120"/>
      <c r="AX77" s="115"/>
      <c r="AY77" s="69" t="s">
        <v>17</v>
      </c>
      <c r="AZ77" s="115"/>
      <c r="BA77" s="121"/>
      <c r="BB77" s="112"/>
      <c r="BC77" s="113"/>
      <c r="BD77" s="63"/>
      <c r="BE77" s="50"/>
      <c r="BF77" s="87" t="str">
        <f t="shared" si="9"/>
        <v>0</v>
      </c>
      <c r="BG77" s="87" t="s">
        <v>17</v>
      </c>
      <c r="BH77" s="87" t="str">
        <f t="shared" si="10"/>
        <v>0</v>
      </c>
      <c r="BI77" s="50"/>
      <c r="BJ77" s="53"/>
      <c r="BK77" s="53"/>
      <c r="BL77" s="53"/>
      <c r="BM77" s="88"/>
      <c r="BN77" s="89"/>
      <c r="BO77" s="89"/>
      <c r="BP77" s="89"/>
      <c r="BQ77" s="90"/>
      <c r="BR77" s="89"/>
      <c r="BS77" s="89"/>
      <c r="BT77" s="50"/>
      <c r="BU77" s="50"/>
      <c r="BV77" s="51"/>
      <c r="BW77" s="51"/>
      <c r="BX77" s="51"/>
      <c r="BY77" s="51"/>
      <c r="BZ77" s="51"/>
      <c r="CA77" s="51"/>
      <c r="CB77" s="51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</row>
    <row r="78" spans="1:134" s="10" customFormat="1" ht="18" customHeight="1" thickBot="1">
      <c r="A78" s="4"/>
      <c r="B78" s="74">
        <v>40</v>
      </c>
      <c r="C78" s="75"/>
      <c r="D78" s="70">
        <f t="shared" si="8"/>
        <v>0.7333333333333327</v>
      </c>
      <c r="E78" s="71"/>
      <c r="F78" s="71"/>
      <c r="G78" s="71"/>
      <c r="H78" s="71"/>
      <c r="I78" s="104"/>
      <c r="J78" s="147">
        <v>2</v>
      </c>
      <c r="K78" s="148"/>
      <c r="L78" s="149"/>
      <c r="M78" s="105" t="str">
        <f>L17</f>
        <v>Alte Herren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33" t="s">
        <v>18</v>
      </c>
      <c r="AG78" s="106" t="str">
        <f>L24</f>
        <v>Schützen</v>
      </c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7"/>
      <c r="AW78" s="108"/>
      <c r="AX78" s="75"/>
      <c r="AY78" s="33" t="s">
        <v>17</v>
      </c>
      <c r="AZ78" s="75"/>
      <c r="BA78" s="109"/>
      <c r="BB78" s="110"/>
      <c r="BC78" s="111"/>
      <c r="BD78" s="63"/>
      <c r="BE78" s="50"/>
      <c r="BF78" s="87" t="str">
        <f t="shared" si="9"/>
        <v>0</v>
      </c>
      <c r="BG78" s="87" t="s">
        <v>17</v>
      </c>
      <c r="BH78" s="87" t="str">
        <f t="shared" si="10"/>
        <v>0</v>
      </c>
      <c r="BI78" s="50"/>
      <c r="BJ78" s="50"/>
      <c r="BK78" s="86"/>
      <c r="BL78" s="86"/>
      <c r="BM78" s="88"/>
      <c r="BN78" s="89"/>
      <c r="BO78" s="89"/>
      <c r="BP78" s="90"/>
      <c r="BQ78" s="89"/>
      <c r="BR78" s="89"/>
      <c r="BS78" s="89"/>
      <c r="BT78" s="50"/>
      <c r="BU78" s="50"/>
      <c r="BV78" s="51"/>
      <c r="BW78" s="51"/>
      <c r="BX78" s="51"/>
      <c r="BY78" s="51"/>
      <c r="BZ78" s="51"/>
      <c r="CA78" s="51"/>
      <c r="CB78" s="51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</row>
    <row r="79" spans="1:134" s="10" customFormat="1" ht="18" customHeight="1">
      <c r="A79" s="4"/>
      <c r="B79" s="134">
        <v>41</v>
      </c>
      <c r="C79" s="135"/>
      <c r="D79" s="136">
        <f t="shared" si="8"/>
        <v>0.741666666666666</v>
      </c>
      <c r="E79" s="137"/>
      <c r="F79" s="137"/>
      <c r="G79" s="137"/>
      <c r="H79" s="137"/>
      <c r="I79" s="138"/>
      <c r="J79" s="141" t="s">
        <v>44</v>
      </c>
      <c r="K79" s="142"/>
      <c r="L79" s="143"/>
      <c r="M79" s="139" t="str">
        <f>L15</f>
        <v>Trainer / Betreuer</v>
      </c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37" t="s">
        <v>18</v>
      </c>
      <c r="AG79" s="140" t="str">
        <f>L16</f>
        <v>C - Junioren</v>
      </c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50"/>
      <c r="AW79" s="151"/>
      <c r="AX79" s="135"/>
      <c r="AY79" s="26" t="s">
        <v>17</v>
      </c>
      <c r="AZ79" s="135"/>
      <c r="BA79" s="152"/>
      <c r="BB79" s="132"/>
      <c r="BC79" s="133"/>
      <c r="BD79" s="63"/>
      <c r="BE79" s="50"/>
      <c r="BF79" s="87" t="str">
        <f t="shared" si="9"/>
        <v>0</v>
      </c>
      <c r="BG79" s="87" t="s">
        <v>17</v>
      </c>
      <c r="BH79" s="87" t="str">
        <f t="shared" si="10"/>
        <v>0</v>
      </c>
      <c r="BI79" s="50"/>
      <c r="BJ79" s="50"/>
      <c r="BK79" s="86"/>
      <c r="BL79" s="86"/>
      <c r="BM79" s="88"/>
      <c r="BN79" s="89"/>
      <c r="BO79" s="89"/>
      <c r="BP79" s="90"/>
      <c r="BQ79" s="89"/>
      <c r="BR79" s="89"/>
      <c r="BS79" s="89"/>
      <c r="BT79" s="50"/>
      <c r="BU79" s="50"/>
      <c r="BV79" s="51"/>
      <c r="BW79" s="51"/>
      <c r="BX79" s="51"/>
      <c r="BY79" s="51"/>
      <c r="BZ79" s="51"/>
      <c r="CA79" s="51"/>
      <c r="CB79" s="51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</row>
    <row r="80" spans="1:134" s="10" customFormat="1" ht="18" customHeight="1">
      <c r="A80" s="4"/>
      <c r="B80" s="114">
        <v>42</v>
      </c>
      <c r="C80" s="115"/>
      <c r="D80" s="116">
        <f t="shared" si="8"/>
        <v>0.7499999999999993</v>
      </c>
      <c r="E80" s="117"/>
      <c r="F80" s="117"/>
      <c r="G80" s="117"/>
      <c r="H80" s="117"/>
      <c r="I80" s="118"/>
      <c r="J80" s="144">
        <v>2</v>
      </c>
      <c r="K80" s="145"/>
      <c r="L80" s="146"/>
      <c r="M80" s="119" t="str">
        <f>L17</f>
        <v>Alte Herren</v>
      </c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69" t="s">
        <v>18</v>
      </c>
      <c r="AG80" s="100" t="str">
        <f>L18</f>
        <v>B - Junioren</v>
      </c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1"/>
      <c r="AW80" s="120"/>
      <c r="AX80" s="115"/>
      <c r="AY80" s="69" t="s">
        <v>17</v>
      </c>
      <c r="AZ80" s="115"/>
      <c r="BA80" s="121"/>
      <c r="BB80" s="112"/>
      <c r="BC80" s="113"/>
      <c r="BD80" s="63"/>
      <c r="BE80" s="50"/>
      <c r="BF80" s="87" t="str">
        <f t="shared" si="9"/>
        <v>0</v>
      </c>
      <c r="BG80" s="87" t="s">
        <v>17</v>
      </c>
      <c r="BH80" s="87" t="str">
        <f t="shared" si="10"/>
        <v>0</v>
      </c>
      <c r="BI80" s="50"/>
      <c r="BJ80" s="50"/>
      <c r="BK80" s="86"/>
      <c r="BL80" s="86"/>
      <c r="BM80" s="91"/>
      <c r="BN80" s="89"/>
      <c r="BO80" s="89"/>
      <c r="BP80" s="90"/>
      <c r="BQ80" s="89"/>
      <c r="BR80" s="89"/>
      <c r="BS80" s="89"/>
      <c r="BT80" s="50"/>
      <c r="BU80" s="50"/>
      <c r="BV80" s="51"/>
      <c r="BW80" s="51"/>
      <c r="BX80" s="51"/>
      <c r="BY80" s="51"/>
      <c r="BZ80" s="51"/>
      <c r="CA80" s="51"/>
      <c r="CB80" s="51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</row>
    <row r="81" spans="1:134" s="10" customFormat="1" ht="18" customHeight="1">
      <c r="A81" s="4"/>
      <c r="B81" s="126">
        <v>43</v>
      </c>
      <c r="C81" s="122"/>
      <c r="D81" s="127">
        <f t="shared" si="8"/>
        <v>0.7583333333333326</v>
      </c>
      <c r="E81" s="128"/>
      <c r="F81" s="128"/>
      <c r="G81" s="128"/>
      <c r="H81" s="128"/>
      <c r="I81" s="129"/>
      <c r="J81" s="144">
        <v>1</v>
      </c>
      <c r="K81" s="145"/>
      <c r="L81" s="146"/>
      <c r="M81" s="130" t="str">
        <f>L19</f>
        <v>Eltern</v>
      </c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59" t="s">
        <v>18</v>
      </c>
      <c r="AG81" s="102" t="str">
        <f>L20</f>
        <v>1. Senioren</v>
      </c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3"/>
      <c r="AW81" s="131"/>
      <c r="AX81" s="122"/>
      <c r="AY81" s="59" t="s">
        <v>17</v>
      </c>
      <c r="AZ81" s="122"/>
      <c r="BA81" s="123"/>
      <c r="BB81" s="124"/>
      <c r="BC81" s="125"/>
      <c r="BD81" s="63"/>
      <c r="BE81" s="50"/>
      <c r="BF81" s="87" t="str">
        <f t="shared" si="9"/>
        <v>0</v>
      </c>
      <c r="BG81" s="87" t="s">
        <v>17</v>
      </c>
      <c r="BH81" s="87" t="str">
        <f t="shared" si="10"/>
        <v>0</v>
      </c>
      <c r="BI81" s="50"/>
      <c r="BJ81" s="50"/>
      <c r="BK81" s="86"/>
      <c r="BL81" s="86"/>
      <c r="BM81" s="88"/>
      <c r="BN81" s="89"/>
      <c r="BO81" s="89"/>
      <c r="BP81" s="90"/>
      <c r="BQ81" s="89"/>
      <c r="BR81" s="89"/>
      <c r="BS81" s="89"/>
      <c r="BT81" s="50"/>
      <c r="BU81" s="50"/>
      <c r="BV81" s="51"/>
      <c r="BW81" s="51"/>
      <c r="BX81" s="51"/>
      <c r="BY81" s="51"/>
      <c r="BZ81" s="51"/>
      <c r="CA81" s="51"/>
      <c r="CB81" s="51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</row>
    <row r="82" spans="1:134" s="10" customFormat="1" ht="18" customHeight="1">
      <c r="A82" s="4"/>
      <c r="B82" s="114">
        <v>44</v>
      </c>
      <c r="C82" s="115"/>
      <c r="D82" s="116">
        <f t="shared" si="8"/>
        <v>0.7666666666666659</v>
      </c>
      <c r="E82" s="117"/>
      <c r="F82" s="117"/>
      <c r="G82" s="117"/>
      <c r="H82" s="117"/>
      <c r="I82" s="118"/>
      <c r="J82" s="144">
        <v>2</v>
      </c>
      <c r="K82" s="145"/>
      <c r="L82" s="146"/>
      <c r="M82" s="119" t="str">
        <f>L21</f>
        <v>2. Senioren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69" t="s">
        <v>18</v>
      </c>
      <c r="AG82" s="100" t="str">
        <f>L22</f>
        <v>A - Junioren</v>
      </c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1"/>
      <c r="AW82" s="120"/>
      <c r="AX82" s="115"/>
      <c r="AY82" s="69" t="s">
        <v>17</v>
      </c>
      <c r="AZ82" s="115"/>
      <c r="BA82" s="121"/>
      <c r="BB82" s="112"/>
      <c r="BC82" s="113"/>
      <c r="BD82" s="63"/>
      <c r="BE82" s="50"/>
      <c r="BF82" s="87" t="str">
        <f t="shared" si="9"/>
        <v>0</v>
      </c>
      <c r="BG82" s="87" t="s">
        <v>17</v>
      </c>
      <c r="BH82" s="87" t="str">
        <f t="shared" si="10"/>
        <v>0</v>
      </c>
      <c r="BI82" s="50"/>
      <c r="BJ82" s="50"/>
      <c r="BK82" s="86"/>
      <c r="BL82" s="86"/>
      <c r="BM82" s="88"/>
      <c r="BN82" s="89"/>
      <c r="BO82" s="89"/>
      <c r="BP82" s="90"/>
      <c r="BQ82" s="89"/>
      <c r="BR82" s="89"/>
      <c r="BS82" s="89"/>
      <c r="BT82" s="50"/>
      <c r="BU82" s="50"/>
      <c r="BV82" s="51"/>
      <c r="BW82" s="51"/>
      <c r="BX82" s="51"/>
      <c r="BY82" s="51"/>
      <c r="BZ82" s="51"/>
      <c r="CA82" s="51"/>
      <c r="CB82" s="51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</row>
    <row r="83" spans="1:134" s="10" customFormat="1" ht="18" customHeight="1" thickBot="1">
      <c r="A83" s="4"/>
      <c r="B83" s="74">
        <v>45</v>
      </c>
      <c r="C83" s="75"/>
      <c r="D83" s="70">
        <f t="shared" si="8"/>
        <v>0.7749999999999992</v>
      </c>
      <c r="E83" s="71"/>
      <c r="F83" s="71"/>
      <c r="G83" s="71"/>
      <c r="H83" s="71"/>
      <c r="I83" s="104"/>
      <c r="J83" s="147">
        <v>1</v>
      </c>
      <c r="K83" s="148"/>
      <c r="L83" s="149"/>
      <c r="M83" s="105" t="str">
        <f>L23</f>
        <v>Altliga</v>
      </c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33" t="s">
        <v>18</v>
      </c>
      <c r="AG83" s="106" t="str">
        <f>L24</f>
        <v>Schützen</v>
      </c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7"/>
      <c r="AW83" s="108"/>
      <c r="AX83" s="75"/>
      <c r="AY83" s="33" t="s">
        <v>17</v>
      </c>
      <c r="AZ83" s="75"/>
      <c r="BA83" s="109"/>
      <c r="BB83" s="110"/>
      <c r="BC83" s="111"/>
      <c r="BD83" s="63"/>
      <c r="BE83" s="50"/>
      <c r="BF83" s="87" t="str">
        <f t="shared" si="9"/>
        <v>0</v>
      </c>
      <c r="BG83" s="87" t="s">
        <v>17</v>
      </c>
      <c r="BH83" s="87" t="str">
        <f t="shared" si="10"/>
        <v>0</v>
      </c>
      <c r="BI83" s="50"/>
      <c r="BJ83" s="50"/>
      <c r="BK83" s="50"/>
      <c r="BL83" s="50"/>
      <c r="BM83" s="88"/>
      <c r="BN83" s="89"/>
      <c r="BO83" s="89"/>
      <c r="BP83" s="90"/>
      <c r="BQ83" s="89"/>
      <c r="BR83" s="89"/>
      <c r="BS83" s="50"/>
      <c r="BT83" s="50"/>
      <c r="BU83" s="50"/>
      <c r="BV83" s="51"/>
      <c r="BW83" s="51"/>
      <c r="BX83" s="51"/>
      <c r="BY83" s="51"/>
      <c r="BZ83" s="51"/>
      <c r="CA83" s="51"/>
      <c r="CB83" s="51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</row>
    <row r="84" spans="1:134" s="9" customFormat="1" ht="6.75" customHeight="1">
      <c r="A84"/>
      <c r="B84" s="22"/>
      <c r="C84" s="22"/>
      <c r="D84" s="22"/>
      <c r="E84" s="22"/>
      <c r="F84" s="22"/>
      <c r="G84" s="22"/>
      <c r="H84" s="22"/>
      <c r="I84" s="22"/>
      <c r="J84" s="23"/>
      <c r="K84" s="23"/>
      <c r="L84" s="23"/>
      <c r="M84" s="23"/>
      <c r="N84" s="23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1"/>
      <c r="AX84" s="21"/>
      <c r="AY84" s="21"/>
      <c r="AZ84" s="21"/>
      <c r="BA84" s="21"/>
      <c r="BB84" s="21"/>
      <c r="BC84" s="21"/>
      <c r="BD84" s="65"/>
      <c r="BE84" s="53"/>
      <c r="BF84" s="87"/>
      <c r="BG84" s="87"/>
      <c r="BH84" s="87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5"/>
      <c r="BW84" s="55"/>
      <c r="BX84" s="55"/>
      <c r="BY84" s="55"/>
      <c r="BZ84" s="55"/>
      <c r="CA84" s="55"/>
      <c r="CB84" s="55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</row>
    <row r="85" spans="1:134" s="9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 s="14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5"/>
      <c r="BW85" s="55"/>
      <c r="BX85" s="55"/>
      <c r="BY85" s="55"/>
      <c r="BZ85" s="55"/>
      <c r="CA85" s="55"/>
      <c r="CB85" s="55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</row>
    <row r="86" spans="1:134" s="9" customFormat="1" ht="12.75">
      <c r="A86"/>
      <c r="B86" s="1" t="s">
        <v>30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 s="14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5"/>
      <c r="BW86" s="55"/>
      <c r="BX86" s="55"/>
      <c r="BY86" s="55"/>
      <c r="BZ86" s="55"/>
      <c r="CA86" s="55"/>
      <c r="CB86" s="55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</row>
    <row r="87" spans="1:134" s="9" customFormat="1" ht="6" customHeight="1" thickBo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4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5"/>
      <c r="BW87" s="55"/>
      <c r="BX87" s="55"/>
      <c r="BY87" s="55"/>
      <c r="BZ87" s="55"/>
      <c r="CA87" s="55"/>
      <c r="CB87" s="55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</row>
    <row r="88" spans="9:80" s="7" customFormat="1" ht="21.75" customHeight="1" thickBot="1">
      <c r="I88" s="153" t="s">
        <v>27</v>
      </c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3" t="s">
        <v>28</v>
      </c>
      <c r="AL88" s="154"/>
      <c r="AM88" s="155"/>
      <c r="AN88" s="154" t="s">
        <v>20</v>
      </c>
      <c r="AO88" s="154"/>
      <c r="AP88" s="155"/>
      <c r="AQ88" s="153" t="s">
        <v>21</v>
      </c>
      <c r="AR88" s="154"/>
      <c r="AS88" s="154"/>
      <c r="AT88" s="154"/>
      <c r="AU88" s="155"/>
      <c r="AV88" s="153" t="s">
        <v>22</v>
      </c>
      <c r="AW88" s="154"/>
      <c r="AX88" s="155"/>
      <c r="AY88"/>
      <c r="AZ88"/>
      <c r="BA88"/>
      <c r="BB88"/>
      <c r="BC88"/>
      <c r="BD88" s="18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8"/>
      <c r="BW88" s="58"/>
      <c r="BX88" s="58"/>
      <c r="BY88" s="58"/>
      <c r="BZ88" s="58"/>
      <c r="CA88" s="58"/>
      <c r="CB88" s="58"/>
    </row>
    <row r="89" spans="1:134" s="9" customFormat="1" ht="21.75" customHeight="1">
      <c r="A89"/>
      <c r="I89" s="203" t="s">
        <v>9</v>
      </c>
      <c r="J89" s="204"/>
      <c r="K89" s="185">
        <f>IF(ISBLANK($AZ$29),"",$BM$89)</f>
      </c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58">
        <f>IF(ISBLANK($AZ$29),"",$BN$89)</f>
      </c>
      <c r="AL89" s="158"/>
      <c r="AM89" s="158"/>
      <c r="AN89" s="158">
        <f>IF(ISBLANK($AZ$29),"",$BO$89)</f>
      </c>
      <c r="AO89" s="158"/>
      <c r="AP89" s="189"/>
      <c r="AQ89" s="156">
        <f>IF(ISBLANK($AZ$29),"",$BP$89)</f>
      </c>
      <c r="AR89" s="157"/>
      <c r="AS89" s="34" t="s">
        <v>17</v>
      </c>
      <c r="AT89" s="157">
        <f>IF(ISBLANK($AZ$29),"",$BR$89)</f>
      </c>
      <c r="AU89" s="192"/>
      <c r="AV89" s="197">
        <f>IF(ISBLANK($AZ$29),"",$BS$89)</f>
      </c>
      <c r="AW89" s="198"/>
      <c r="AX89" s="199"/>
      <c r="AY89"/>
      <c r="AZ89"/>
      <c r="BA89"/>
      <c r="BB89"/>
      <c r="BC89"/>
      <c r="BD89" s="14"/>
      <c r="BE89" s="44"/>
      <c r="BF89" s="44"/>
      <c r="BG89" s="44"/>
      <c r="BH89" s="44"/>
      <c r="BI89" s="44"/>
      <c r="BJ89" s="44"/>
      <c r="BK89" s="44"/>
      <c r="BL89" s="44"/>
      <c r="BM89" s="88" t="str">
        <f>$L$16</f>
        <v>C - Junioren</v>
      </c>
      <c r="BN89" s="89">
        <f>COUNT($AW$30,$AW$35,$AW$40,$AW$46,$AW$65,$AW$71,$AW$75,$AW$50,$AZ$79)</f>
        <v>0</v>
      </c>
      <c r="BO89" s="89">
        <f>SUM($BF$30+$BF$35+$BF$40+$BF$46+$BF$50+$BF$65+$BF$71+$BF$75+$BH$79)</f>
        <v>0</v>
      </c>
      <c r="BP89" s="89">
        <f>SUM($AW$30+$AW$35+$AW$40+$AW$46+$AW$50+$AW$65+$AW$71+$AW$75+$AZ$79)</f>
        <v>0</v>
      </c>
      <c r="BQ89" s="90" t="s">
        <v>17</v>
      </c>
      <c r="BR89" s="89">
        <f>SUM($AZ$30+$AZ$35+$AZ$40+$AZ$46+$AZ$50+$AZ$65+$AZ$71+$AZ$75+$AW$79)</f>
        <v>0</v>
      </c>
      <c r="BS89" s="89">
        <f aca="true" t="shared" si="11" ref="BS89:BS98">SUM(BP89-BR89)</f>
        <v>0</v>
      </c>
      <c r="BT89" s="53"/>
      <c r="BU89" s="53"/>
      <c r="BV89" s="55"/>
      <c r="BW89" s="55"/>
      <c r="BX89" s="55"/>
      <c r="BY89" s="55"/>
      <c r="BZ89" s="55"/>
      <c r="CA89" s="55"/>
      <c r="CB89" s="55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</row>
    <row r="90" spans="1:134" s="9" customFormat="1" ht="21.75" customHeight="1">
      <c r="A90"/>
      <c r="I90" s="76" t="s">
        <v>10</v>
      </c>
      <c r="J90" s="72"/>
      <c r="K90" s="73">
        <f>IF(ISBLANK($AZ$29),"",$BM$90)</f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92">
        <f>IF(ISBLANK($AZ$29),"",$BN$90)</f>
      </c>
      <c r="AL90" s="92"/>
      <c r="AM90" s="93"/>
      <c r="AN90" s="92">
        <f>IF(ISBLANK($AZ$29),"",$BO$90)</f>
      </c>
      <c r="AO90" s="92"/>
      <c r="AP90" s="93"/>
      <c r="AQ90" s="94">
        <f>IF(ISBLANK($AZ$29),"",$BP$90)</f>
      </c>
      <c r="AR90" s="95"/>
      <c r="AS90" s="35" t="s">
        <v>17</v>
      </c>
      <c r="AT90" s="95">
        <f>IF(ISBLANK($AZ$29),"",$BR$90)</f>
      </c>
      <c r="AU90" s="96"/>
      <c r="AV90" s="200">
        <f>IF(ISBLANK($AZ$29),"",$BS$90)</f>
      </c>
      <c r="AW90" s="201"/>
      <c r="AX90" s="202"/>
      <c r="AY90"/>
      <c r="AZ90"/>
      <c r="BA90"/>
      <c r="BB90"/>
      <c r="BC90"/>
      <c r="BD90" s="14"/>
      <c r="BE90" s="53"/>
      <c r="BF90" s="53"/>
      <c r="BG90" s="53"/>
      <c r="BH90" s="53"/>
      <c r="BI90" s="53"/>
      <c r="BJ90" s="53"/>
      <c r="BK90" s="53"/>
      <c r="BL90" s="53"/>
      <c r="BM90" s="91" t="str">
        <f>$L$15</f>
        <v>Trainer / Betreuer</v>
      </c>
      <c r="BN90" s="89">
        <f>COUNT($AW$29,$AW$34,$AW$39,$AW$44,$AW$64,$AW$68,$AW$74,$AW$49,$AW$79)</f>
        <v>0</v>
      </c>
      <c r="BO90" s="89">
        <f>SUM($BF$29+$BF$34+$BF$39+$BF$44+$BF$49+$BF$64+$BF$68+$BF$74+$BF$79)</f>
        <v>0</v>
      </c>
      <c r="BP90" s="89">
        <f>SUM($AW$29+$AW$34+$AW$39+$AW$44+$AW$49+$AW$64+$AW$68+$AW$74+$AW$79)</f>
        <v>0</v>
      </c>
      <c r="BQ90" s="90" t="s">
        <v>17</v>
      </c>
      <c r="BR90" s="89">
        <f>SUM($AZ$29+$AZ$34+$AZ$39+$AZ$44+$AZ$49+$AZ$64+$AZ$68+$AZ$74+$AZ$79)</f>
        <v>0</v>
      </c>
      <c r="BS90" s="89">
        <f t="shared" si="11"/>
        <v>0</v>
      </c>
      <c r="BT90" s="53"/>
      <c r="BU90" s="53"/>
      <c r="BV90" s="55"/>
      <c r="BW90" s="55"/>
      <c r="BX90" s="55"/>
      <c r="BY90" s="55"/>
      <c r="BZ90" s="55"/>
      <c r="CA90" s="55"/>
      <c r="CB90" s="55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</row>
    <row r="91" spans="1:134" s="9" customFormat="1" ht="21.75" customHeight="1">
      <c r="A91"/>
      <c r="I91" s="76" t="s">
        <v>11</v>
      </c>
      <c r="J91" s="72"/>
      <c r="K91" s="73">
        <f>IF(ISBLANK($AZ$29),"",$BM$91)</f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92">
        <f>IF(ISBLANK($AZ$29),"",$BN$91)</f>
      </c>
      <c r="AL91" s="92"/>
      <c r="AM91" s="93"/>
      <c r="AN91" s="92">
        <f>IF(ISBLANK($AZ$29),"",$BO$91)</f>
      </c>
      <c r="AO91" s="92"/>
      <c r="AP91" s="93"/>
      <c r="AQ91" s="94">
        <f>IF(ISBLANK($AZ$29),"",$BP$91)</f>
      </c>
      <c r="AR91" s="95"/>
      <c r="AS91" s="35" t="s">
        <v>17</v>
      </c>
      <c r="AT91" s="95">
        <f>IF(ISBLANK($AZ$29),"",$BR$91)</f>
      </c>
      <c r="AU91" s="96"/>
      <c r="AV91" s="200">
        <f>IF(ISBLANK($AZ$29),"",$BS$91)</f>
      </c>
      <c r="AW91" s="201"/>
      <c r="AX91" s="202"/>
      <c r="AY91"/>
      <c r="AZ91"/>
      <c r="BA91"/>
      <c r="BB91"/>
      <c r="BC91"/>
      <c r="BD91" s="14"/>
      <c r="BE91" s="53"/>
      <c r="BF91" s="53"/>
      <c r="BG91" s="53"/>
      <c r="BH91" s="53"/>
      <c r="BI91" s="53"/>
      <c r="BJ91" s="53"/>
      <c r="BK91" s="53"/>
      <c r="BL91" s="53"/>
      <c r="BM91" s="88" t="str">
        <f>$L$18</f>
        <v>B - Junioren</v>
      </c>
      <c r="BN91" s="89">
        <f>COUNT($AW$31,$AZ$34,$AZ$40,$AW$47,$AW$66,$AW$70,$AW$73,$AW$63,$AZ$80)</f>
        <v>0</v>
      </c>
      <c r="BO91" s="89">
        <f>SUM($BF$31+$BH$34+$BH$40+$BF$47+$BF$63+$BF$66+$BF$70+$BF$73+$BH$80)</f>
        <v>0</v>
      </c>
      <c r="BP91" s="89">
        <f>SUM($AW$31+$AZ$34+$AZ$40+$AW$47+$AW$63+$AW$66+$AW$70+$AW$73+$AZ$80)</f>
        <v>0</v>
      </c>
      <c r="BQ91" s="90" t="s">
        <v>17</v>
      </c>
      <c r="BR91" s="89">
        <f>SUM($AZ$31+$AW$34+$AW$40+$AZ$47+$AZ$63+$AZ$66+$AZ$70+$AZ$73+$AW$80)</f>
        <v>0</v>
      </c>
      <c r="BS91" s="89">
        <f t="shared" si="11"/>
        <v>0</v>
      </c>
      <c r="BT91" s="53"/>
      <c r="BU91" s="53"/>
      <c r="BV91" s="55"/>
      <c r="BW91" s="55"/>
      <c r="BX91" s="55"/>
      <c r="BY91" s="55"/>
      <c r="BZ91" s="55"/>
      <c r="CA91" s="55"/>
      <c r="CB91" s="55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</row>
    <row r="92" spans="1:134" s="9" customFormat="1" ht="21.75" customHeight="1">
      <c r="A92"/>
      <c r="I92" s="76" t="s">
        <v>12</v>
      </c>
      <c r="J92" s="72"/>
      <c r="K92" s="73">
        <f>IF(ISBLANK($AZ$29),"",$BM$92)</f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92">
        <f>IF(ISBLANK($AZ$29),"",$BN$92)</f>
      </c>
      <c r="AL92" s="92"/>
      <c r="AM92" s="93"/>
      <c r="AN92" s="92">
        <f>IF(ISBLANK($AZ$29),"",$BO$92)</f>
      </c>
      <c r="AO92" s="92"/>
      <c r="AP92" s="93"/>
      <c r="AQ92" s="94">
        <f>IF(ISBLANK($AZ$29),"",$BP$92)</f>
      </c>
      <c r="AR92" s="95"/>
      <c r="AS92" s="35" t="s">
        <v>17</v>
      </c>
      <c r="AT92" s="95">
        <f>IF(ISBLANK($AZ$29),"",$BR$92)</f>
      </c>
      <c r="AU92" s="96"/>
      <c r="AV92" s="200">
        <f>IF(ISBLANK($AZ$29),"",$BS$92)</f>
      </c>
      <c r="AW92" s="201"/>
      <c r="AX92" s="202"/>
      <c r="AY92"/>
      <c r="AZ92"/>
      <c r="BA92"/>
      <c r="BB92"/>
      <c r="BC92"/>
      <c r="BD92" s="14"/>
      <c r="BE92" s="53"/>
      <c r="BF92" s="53"/>
      <c r="BG92" s="53"/>
      <c r="BH92" s="53"/>
      <c r="BI92" s="53"/>
      <c r="BJ92" s="53"/>
      <c r="BK92" s="53"/>
      <c r="BL92" s="53"/>
      <c r="BM92" s="88" t="str">
        <f>$L$19</f>
        <v>Eltern</v>
      </c>
      <c r="BN92" s="89">
        <f>COUNT($AZ$31,$AW$38,$AZ$41,$AZ$44,$AW$67,$AW$72,$AW$76,$AZ$50,$AW$81)</f>
        <v>0</v>
      </c>
      <c r="BO92" s="89">
        <f>SUM($BH$31+$BF$38+$BH$41+$BH$44+$BH$50+$BF$67+$BF$72+$BF$76+$BF$81)</f>
        <v>0</v>
      </c>
      <c r="BP92" s="89">
        <f>SUM($AZ$31+$AW$38+$AZ$41+$AZ$44+$AZ$50+$AW$67+$AW$72+$AW$76+$AW$81)</f>
        <v>0</v>
      </c>
      <c r="BQ92" s="90" t="s">
        <v>17</v>
      </c>
      <c r="BR92" s="89">
        <f>SUM($AW$31+$AZ$38+$AW$41+$AW$44+$AW$50+$AZ$67+$AZ$72+$AZ$76+$AZ$81)</f>
        <v>0</v>
      </c>
      <c r="BS92" s="89">
        <f t="shared" si="11"/>
        <v>0</v>
      </c>
      <c r="BT92" s="53"/>
      <c r="BU92" s="53"/>
      <c r="BV92" s="55"/>
      <c r="BW92" s="55"/>
      <c r="BX92" s="55"/>
      <c r="BY92" s="55"/>
      <c r="BZ92" s="55"/>
      <c r="CA92" s="55"/>
      <c r="CB92" s="55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</row>
    <row r="93" spans="1:134" s="9" customFormat="1" ht="21.75" customHeight="1">
      <c r="A93"/>
      <c r="I93" s="76" t="s">
        <v>13</v>
      </c>
      <c r="J93" s="72"/>
      <c r="K93" s="73">
        <f>IF(ISBLANK($AZ$29),"",$BM$93)</f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92">
        <f>IF(ISBLANK($AZ$29),"",$BN$93)</f>
      </c>
      <c r="AL93" s="92"/>
      <c r="AM93" s="93"/>
      <c r="AN93" s="92">
        <f>IF(ISBLANK($AZ$29),"",$BO$93)</f>
      </c>
      <c r="AO93" s="92"/>
      <c r="AP93" s="93"/>
      <c r="AQ93" s="94">
        <f>IF(ISBLANK($AZ$29),"",$BP$93)</f>
      </c>
      <c r="AR93" s="95"/>
      <c r="AS93" s="35" t="s">
        <v>17</v>
      </c>
      <c r="AT93" s="95">
        <f>IF(ISBLANK($AZ$29),"",$BR$93)</f>
      </c>
      <c r="AU93" s="96"/>
      <c r="AV93" s="200">
        <f>IF(ISBLANK($AZ$29),"",$BS$93)</f>
      </c>
      <c r="AW93" s="201"/>
      <c r="AX93" s="202"/>
      <c r="AY93"/>
      <c r="AZ93"/>
      <c r="BA93"/>
      <c r="BB93"/>
      <c r="BC93"/>
      <c r="BD93" s="14"/>
      <c r="BE93" s="53"/>
      <c r="BF93" s="53"/>
      <c r="BG93" s="53"/>
      <c r="BH93" s="53"/>
      <c r="BI93" s="53"/>
      <c r="BJ93" s="53"/>
      <c r="BK93" s="53"/>
      <c r="BL93" s="53"/>
      <c r="BM93" s="88" t="str">
        <f>$L$21</f>
        <v>2. Senioren</v>
      </c>
      <c r="BN93" s="89">
        <f>COUNT($AW$32,$AZ$35,$AZ$39,$AZ$45,$AZ$67,$AZ$70,$AZ$77,$AW$61,$AW$82)</f>
        <v>0</v>
      </c>
      <c r="BO93" s="89">
        <f>SUM($BF$32+$BH$35+$BH$39+$BH$45+$BF$61+$BH$67+$BH$70+$BH$77+$BF$82)</f>
        <v>0</v>
      </c>
      <c r="BP93" s="89">
        <f>SUM($AW$32+$AZ$35+$AZ$39+$AZ$45+$AW$61+$AZ$67+$AZ$70+$AZ$77+$AW$82)</f>
        <v>0</v>
      </c>
      <c r="BQ93" s="90" t="s">
        <v>17</v>
      </c>
      <c r="BR93" s="89">
        <f>SUM($AZ$32+$AW$35+$AW$39+$AW$45+$AZ$61+$AW$67+$AW$70+$AW$77+$AZ$82)</f>
        <v>0</v>
      </c>
      <c r="BS93" s="89">
        <f t="shared" si="11"/>
        <v>0</v>
      </c>
      <c r="BT93" s="53"/>
      <c r="BU93" s="53"/>
      <c r="BV93" s="55"/>
      <c r="BW93" s="55"/>
      <c r="BX93" s="55"/>
      <c r="BY93" s="55"/>
      <c r="BZ93" s="55"/>
      <c r="CA93" s="55"/>
      <c r="CB93" s="55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</row>
    <row r="94" spans="1:134" s="9" customFormat="1" ht="21.75" customHeight="1">
      <c r="A94"/>
      <c r="I94" s="76" t="s">
        <v>25</v>
      </c>
      <c r="J94" s="72"/>
      <c r="K94" s="73">
        <f>IF(ISBLANK($AZ$29),"",$BM$94)</f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92">
        <f>IF(ISBLANK($AZ$29),"",$BN$94)</f>
      </c>
      <c r="AL94" s="92"/>
      <c r="AM94" s="93"/>
      <c r="AN94" s="92">
        <f>IF(ISBLANK($AZ$29),"",$BO$94)</f>
      </c>
      <c r="AO94" s="92"/>
      <c r="AP94" s="93"/>
      <c r="AQ94" s="94">
        <f>IF(ISBLANK($AZ$29),"",$BP$94)</f>
      </c>
      <c r="AR94" s="95"/>
      <c r="AS94" s="35" t="s">
        <v>17</v>
      </c>
      <c r="AT94" s="95">
        <f>IF(ISBLANK($AZ$29),"",$BR$94)</f>
      </c>
      <c r="AU94" s="96"/>
      <c r="AV94" s="200">
        <f>IF(ISBLANK($AZ$29),"",$BS$94)</f>
      </c>
      <c r="AW94" s="201"/>
      <c r="AX94" s="202"/>
      <c r="AY94"/>
      <c r="AZ94"/>
      <c r="BA94"/>
      <c r="BB94"/>
      <c r="BC94"/>
      <c r="BD94" s="14"/>
      <c r="BE94" s="53"/>
      <c r="BF94" s="53"/>
      <c r="BG94" s="53"/>
      <c r="BH94" s="53"/>
      <c r="BI94" s="53"/>
      <c r="BJ94" s="53"/>
      <c r="BK94" s="53"/>
      <c r="BL94" s="53"/>
      <c r="BM94" s="88" t="str">
        <f>$L$22</f>
        <v>A - Junioren</v>
      </c>
      <c r="BN94" s="89">
        <f>COUNT($AW$33,$AZ$37,$AW$43,$AZ$46,$AZ$69,$AZ$73,$AZ$76,$AZ$49,$AZ$82)</f>
        <v>0</v>
      </c>
      <c r="BO94" s="89">
        <f>SUM($BF$33+$BH$37+$BF$43+$BH$46+$BH$49+$BH$69+$BH$73+$BH$76+$BH$82)</f>
        <v>0</v>
      </c>
      <c r="BP94" s="89">
        <f>SUM($AW$33+$AZ$37+$AW$43+$AZ$46+$AZ$49+$AZ$69+$AZ$73+$AZ$76+$AZ$82)</f>
        <v>0</v>
      </c>
      <c r="BQ94" s="90" t="s">
        <v>17</v>
      </c>
      <c r="BR94" s="89">
        <f>SUM($AZ$33+$AW$37+$AZ$43+$AW$46+$AW$49+$AW$69+$AW$73+$AW$76+$AW$82)</f>
        <v>0</v>
      </c>
      <c r="BS94" s="89">
        <f t="shared" si="11"/>
        <v>0</v>
      </c>
      <c r="BT94" s="53"/>
      <c r="BU94" s="53"/>
      <c r="BV94" s="55"/>
      <c r="BW94" s="55"/>
      <c r="BX94" s="55"/>
      <c r="BY94" s="55"/>
      <c r="BZ94" s="55"/>
      <c r="CA94" s="55"/>
      <c r="CB94" s="55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</row>
    <row r="95" spans="1:134" s="9" customFormat="1" ht="21.75" customHeight="1">
      <c r="A95"/>
      <c r="I95" s="76" t="s">
        <v>26</v>
      </c>
      <c r="J95" s="72"/>
      <c r="K95" s="73">
        <f>IF(ISBLANK($AZ$29),"",$BM$95)</f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92">
        <f>IF(ISBLANK($AZ$29),"",$BN$95)</f>
      </c>
      <c r="AL95" s="92"/>
      <c r="AM95" s="93"/>
      <c r="AN95" s="92">
        <f>IF(ISBLANK($AZ$29),"",$BO$95)</f>
      </c>
      <c r="AO95" s="92"/>
      <c r="AP95" s="93"/>
      <c r="AQ95" s="94">
        <f>IF(ISBLANK($AZ$29),"",$BP$95)</f>
      </c>
      <c r="AR95" s="95"/>
      <c r="AS95" s="35" t="s">
        <v>17</v>
      </c>
      <c r="AT95" s="95">
        <f>IF(ISBLANK($AZ$29),"",$BR$95)</f>
      </c>
      <c r="AU95" s="96"/>
      <c r="AV95" s="200">
        <f>IF(ISBLANK($AZ$29),"",$BS$95)</f>
      </c>
      <c r="AW95" s="201"/>
      <c r="AX95" s="202"/>
      <c r="AY95"/>
      <c r="AZ95"/>
      <c r="BA95"/>
      <c r="BB95"/>
      <c r="BC95"/>
      <c r="BD95" s="14"/>
      <c r="BE95" s="53"/>
      <c r="BF95" s="53"/>
      <c r="BG95" s="53"/>
      <c r="BH95" s="53"/>
      <c r="BI95" s="53"/>
      <c r="BJ95" s="53"/>
      <c r="BK95" s="53"/>
      <c r="BL95" s="53"/>
      <c r="BM95" s="88" t="str">
        <f>$L$23</f>
        <v>Altliga</v>
      </c>
      <c r="BN95" s="89">
        <f>COUNT($AZ$32,$AZ$36,$AZ$43,$AZ$48,$AZ$68,$AZ$72,$AZ$75,$AZ$63,$AW$83)</f>
        <v>0</v>
      </c>
      <c r="BO95" s="89">
        <f>SUM($BH$32+$BH$36+$BH$43+$BH$48+$BH$63+$BH$68+$BH$72+$BH$75+$BF$83)</f>
        <v>0</v>
      </c>
      <c r="BP95" s="89">
        <f>SUM($AZ$32+$AZ$36+$AZ$43+$AZ$48+$AZ$63+$AZ$68+$AZ$72+$AZ$75+$AW$83)</f>
        <v>0</v>
      </c>
      <c r="BQ95" s="90" t="s">
        <v>17</v>
      </c>
      <c r="BR95" s="89">
        <f>SUM($AW$32+$AW$36+$AW$43+$AW$48+$AW$63+$AW$68+$AW$72+$AW$75+$AZ$83)</f>
        <v>0</v>
      </c>
      <c r="BS95" s="89">
        <f t="shared" si="11"/>
        <v>0</v>
      </c>
      <c r="BT95" s="53"/>
      <c r="BU95" s="53"/>
      <c r="BV95" s="55"/>
      <c r="BW95" s="55"/>
      <c r="BX95" s="55"/>
      <c r="BY95" s="55"/>
      <c r="BZ95" s="55"/>
      <c r="CA95" s="55"/>
      <c r="CB95" s="55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</row>
    <row r="96" spans="1:134" s="9" customFormat="1" ht="21.75" customHeight="1">
      <c r="A96"/>
      <c r="I96" s="76" t="s">
        <v>31</v>
      </c>
      <c r="J96" s="72"/>
      <c r="K96" s="73">
        <f>IF(ISBLANK($AZ$29),"",$BM$96)</f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92">
        <f>IF(ISBLANK($AZ$29),"",$BN$96)</f>
      </c>
      <c r="AL96" s="92"/>
      <c r="AM96" s="93"/>
      <c r="AN96" s="92">
        <f>IF(ISBLANK($AZ$29),"",$BO$96)</f>
      </c>
      <c r="AO96" s="92"/>
      <c r="AP96" s="93"/>
      <c r="AQ96" s="94">
        <f>IF(ISBLANK($AZ$29),"",$BP$96)</f>
      </c>
      <c r="AR96" s="95"/>
      <c r="AS96" s="35" t="s">
        <v>17</v>
      </c>
      <c r="AT96" s="95">
        <f>IF(ISBLANK($AZ$29),"",$BR$96)</f>
      </c>
      <c r="AU96" s="96"/>
      <c r="AV96" s="200">
        <f>IF(ISBLANK($AZ$29),"",$BS$96)</f>
      </c>
      <c r="AW96" s="201"/>
      <c r="AX96" s="202"/>
      <c r="AY96"/>
      <c r="AZ96"/>
      <c r="BA96"/>
      <c r="BB96"/>
      <c r="BC96"/>
      <c r="BD96" s="14"/>
      <c r="BE96" s="53"/>
      <c r="BF96" s="53"/>
      <c r="BG96" s="53"/>
      <c r="BH96" s="53"/>
      <c r="BI96" s="53"/>
      <c r="BJ96" s="53"/>
      <c r="BK96" s="53"/>
      <c r="BL96" s="53"/>
      <c r="BM96" s="88" t="str">
        <f>$L$24</f>
        <v>Schützen</v>
      </c>
      <c r="BN96" s="89">
        <f>COUNT($AZ$33,$AZ$38,$AZ$42,$AZ$47,$AZ$64,$AZ$71,$AZ$78,$AZ$61,$AZ$83)</f>
        <v>0</v>
      </c>
      <c r="BO96" s="89">
        <f>SUM($BH$33+$BH$38+$BH$42+$BH$47+$BH$61+$BH$64+$BH$71+$BH$78+$BH$83)</f>
        <v>0</v>
      </c>
      <c r="BP96" s="89">
        <f>SUM($AZ$33+$AZ$38+$AZ$42+$AZ$47+$AZ$61+$AZ$64+$AZ$71+$AZ$78+$AZ$83)</f>
        <v>0</v>
      </c>
      <c r="BQ96" s="90" t="s">
        <v>17</v>
      </c>
      <c r="BR96" s="89">
        <f>SUM($AW$33+$AW$38+$AW$42+$AW$47+$AW$61+$AW$64+$AW$71+$AW$78+$AW$83)</f>
        <v>0</v>
      </c>
      <c r="BS96" s="89">
        <f t="shared" si="11"/>
        <v>0</v>
      </c>
      <c r="BT96" s="53"/>
      <c r="BU96" s="53"/>
      <c r="BV96" s="55"/>
      <c r="BW96" s="55"/>
      <c r="BX96" s="55"/>
      <c r="BY96" s="55"/>
      <c r="BZ96" s="55"/>
      <c r="CA96" s="55"/>
      <c r="CB96" s="55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</row>
    <row r="97" spans="1:134" s="9" customFormat="1" ht="21.75" customHeight="1">
      <c r="A97"/>
      <c r="I97" s="76" t="s">
        <v>33</v>
      </c>
      <c r="J97" s="72"/>
      <c r="K97" s="73">
        <f>IF(ISBLANK($AZ$29),"",$BM$97)</f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92">
        <f>IF(ISBLANK($AZ$29),"",$BN$97)</f>
      </c>
      <c r="AL97" s="92"/>
      <c r="AM97" s="93"/>
      <c r="AN97" s="92">
        <f>IF(ISBLANK($AZ$29),"",$BO$97)</f>
      </c>
      <c r="AO97" s="92"/>
      <c r="AP97" s="93"/>
      <c r="AQ97" s="94">
        <f>IF(ISBLANK($AZ$29),"",$BP$97)</f>
      </c>
      <c r="AR97" s="95"/>
      <c r="AS97" s="35" t="s">
        <v>17</v>
      </c>
      <c r="AT97" s="95">
        <f>IF(ISBLANK($AZ$29),"",$BR$97)</f>
      </c>
      <c r="AU97" s="96"/>
      <c r="AV97" s="200">
        <f>IF(ISBLANK($AZ$29),"",$BS$97)</f>
      </c>
      <c r="AW97" s="201"/>
      <c r="AX97" s="202"/>
      <c r="AY97"/>
      <c r="AZ97"/>
      <c r="BA97"/>
      <c r="BB97"/>
      <c r="BC97"/>
      <c r="BD97" s="14"/>
      <c r="BE97" s="53"/>
      <c r="BF97" s="53"/>
      <c r="BG97" s="53"/>
      <c r="BH97" s="53"/>
      <c r="BI97" s="53"/>
      <c r="BJ97" s="53"/>
      <c r="BK97" s="53"/>
      <c r="BL97" s="53"/>
      <c r="BM97" s="88" t="str">
        <f>$L$17</f>
        <v>Alte Herren</v>
      </c>
      <c r="BN97" s="89">
        <f>COUNT($AZ$29,$AW$36,$AW$41,$AW$45,$AZ$65,$AW$69,$AW$78,$AW$62,$AW$80)</f>
        <v>0</v>
      </c>
      <c r="BO97" s="89">
        <f>SUM($BH$29+$BF$36+$BF$41+$BF$45+$BF$62+$BH$65+$BF$69+$BF$78+$BF$80)</f>
        <v>0</v>
      </c>
      <c r="BP97" s="89">
        <f>SUM($AZ$29+$AW$36+$AW$41+$AW$45+$AW$62+$AZ$65+$AW$69+$AW$78+$AW$80)</f>
        <v>0</v>
      </c>
      <c r="BQ97" s="90" t="s">
        <v>17</v>
      </c>
      <c r="BR97" s="89">
        <f>SUM($AW$29+$AZ$36+$AZ$41+$AZ$45+$AZ$62+$AW$65+$AZ$69+$AZ$78+$AZ$80)</f>
        <v>0</v>
      </c>
      <c r="BS97" s="89">
        <f t="shared" si="11"/>
        <v>0</v>
      </c>
      <c r="BT97" s="53"/>
      <c r="BU97" s="53"/>
      <c r="BV97" s="55"/>
      <c r="BW97" s="55"/>
      <c r="BX97" s="55"/>
      <c r="BY97" s="55"/>
      <c r="BZ97" s="55"/>
      <c r="CA97" s="55"/>
      <c r="CB97" s="55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</row>
    <row r="98" spans="1:134" s="9" customFormat="1" ht="21.75" customHeight="1" thickBot="1">
      <c r="A98"/>
      <c r="I98" s="183" t="s">
        <v>34</v>
      </c>
      <c r="J98" s="184"/>
      <c r="K98" s="186">
        <f>IF(ISBLANK($AZ$29),"",$BM$98)</f>
      </c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7">
        <f>IF(ISBLANK($AZ$29),"",$BN$98)</f>
      </c>
      <c r="AL98" s="187"/>
      <c r="AM98" s="188"/>
      <c r="AN98" s="187">
        <f>IF(ISBLANK($AZ$29),"",$BO$98)</f>
      </c>
      <c r="AO98" s="187"/>
      <c r="AP98" s="188"/>
      <c r="AQ98" s="190">
        <f>IF(ISBLANK($AZ$29),"",$BP$98)</f>
      </c>
      <c r="AR98" s="191"/>
      <c r="AS98" s="36" t="s">
        <v>17</v>
      </c>
      <c r="AT98" s="191">
        <f>IF(ISBLANK($AZ$29),"",$BR$98)</f>
      </c>
      <c r="AU98" s="193"/>
      <c r="AV98" s="194">
        <f>IF(ISBLANK($AZ$29),"",$BS$98)</f>
      </c>
      <c r="AW98" s="195"/>
      <c r="AX98" s="196"/>
      <c r="AY98"/>
      <c r="AZ98"/>
      <c r="BA98"/>
      <c r="BB98"/>
      <c r="BC98"/>
      <c r="BD98" s="14"/>
      <c r="BE98" s="53"/>
      <c r="BF98" s="53"/>
      <c r="BG98" s="53"/>
      <c r="BH98" s="53"/>
      <c r="BI98" s="53"/>
      <c r="BJ98" s="53"/>
      <c r="BK98" s="53"/>
      <c r="BL98" s="53"/>
      <c r="BM98" s="88" t="str">
        <f>$L$20</f>
        <v>1. Senioren</v>
      </c>
      <c r="BN98" s="89">
        <f>COUNT($AZ$30,$AW$37,$AW$42,$AW$48,$AZ$66,$AZ$74,$AW$77,$AZ$62,$AZ$81)</f>
        <v>0</v>
      </c>
      <c r="BO98" s="89">
        <f>SUM($BH$30+$BF$37+$BF$42+$BF$48+$BH$62+$BH$66+$BH$74+$BF$77+$BH$81)</f>
        <v>0</v>
      </c>
      <c r="BP98" s="89">
        <f>SUM($AZ$30+$AW$37+$AW$42+$AW$48+$AZ$62+$AZ$66+$AZ$74+$AW$77+$AZ$81)</f>
        <v>0</v>
      </c>
      <c r="BQ98" s="90" t="s">
        <v>17</v>
      </c>
      <c r="BR98" s="89">
        <f>SUM($AW$30+$AZ$37+$AZ$42+$AZ$48+$AW$62+$AW$66+$AW$74+$AZ$77+$AW$81)</f>
        <v>0</v>
      </c>
      <c r="BS98" s="89">
        <f t="shared" si="11"/>
        <v>0</v>
      </c>
      <c r="BT98" s="53"/>
      <c r="BU98" s="53"/>
      <c r="BV98" s="55"/>
      <c r="BW98" s="55"/>
      <c r="BX98" s="55"/>
      <c r="BY98" s="55"/>
      <c r="BZ98" s="55"/>
      <c r="CA98" s="55"/>
      <c r="CB98" s="55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</row>
    <row r="99" spans="1:134" s="9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 s="14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5"/>
      <c r="BW99" s="55"/>
      <c r="BX99" s="55"/>
      <c r="BY99" s="55"/>
      <c r="BZ99" s="55"/>
      <c r="CA99" s="55"/>
      <c r="CB99" s="55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</row>
  </sheetData>
  <mergeCells count="456">
    <mergeCell ref="J61:L63"/>
    <mergeCell ref="J64:L68"/>
    <mergeCell ref="J69:L73"/>
    <mergeCell ref="J60:L60"/>
    <mergeCell ref="B46:C46"/>
    <mergeCell ref="B47:C47"/>
    <mergeCell ref="B48:C48"/>
    <mergeCell ref="B49:C49"/>
    <mergeCell ref="D46:I46"/>
    <mergeCell ref="BB49:BC49"/>
    <mergeCell ref="D50:I50"/>
    <mergeCell ref="M50:AE50"/>
    <mergeCell ref="AG50:AV50"/>
    <mergeCell ref="AW50:AX50"/>
    <mergeCell ref="AZ50:BA50"/>
    <mergeCell ref="BB50:BC50"/>
    <mergeCell ref="BB48:BC48"/>
    <mergeCell ref="J49:L50"/>
    <mergeCell ref="M49:AE49"/>
    <mergeCell ref="AG49:AV49"/>
    <mergeCell ref="AW49:AX49"/>
    <mergeCell ref="B50:C50"/>
    <mergeCell ref="BB46:BC46"/>
    <mergeCell ref="AZ47:BA47"/>
    <mergeCell ref="BB47:BC47"/>
    <mergeCell ref="AZ49:BA49"/>
    <mergeCell ref="AG47:AV47"/>
    <mergeCell ref="AW47:AX47"/>
    <mergeCell ref="J44:L48"/>
    <mergeCell ref="AZ46:BA46"/>
    <mergeCell ref="AW48:AX48"/>
    <mergeCell ref="AZ48:BA48"/>
    <mergeCell ref="M48:AE48"/>
    <mergeCell ref="AG48:AV48"/>
    <mergeCell ref="J16:K16"/>
    <mergeCell ref="J17:K17"/>
    <mergeCell ref="J18:K18"/>
    <mergeCell ref="J21:K21"/>
    <mergeCell ref="J19:K19"/>
    <mergeCell ref="AZ66:BA66"/>
    <mergeCell ref="BB45:BC45"/>
    <mergeCell ref="AV19:AW19"/>
    <mergeCell ref="J20:K20"/>
    <mergeCell ref="L20:AU20"/>
    <mergeCell ref="AV20:AW20"/>
    <mergeCell ref="M35:AE35"/>
    <mergeCell ref="J22:K22"/>
    <mergeCell ref="L19:AU19"/>
    <mergeCell ref="M47:AE47"/>
    <mergeCell ref="M45:AE45"/>
    <mergeCell ref="AG45:AV45"/>
    <mergeCell ref="AW45:AX45"/>
    <mergeCell ref="AZ45:BA45"/>
    <mergeCell ref="M71:AE71"/>
    <mergeCell ref="AG71:AV71"/>
    <mergeCell ref="AW71:AX71"/>
    <mergeCell ref="AW72:AX72"/>
    <mergeCell ref="M46:AE46"/>
    <mergeCell ref="AG46:AV46"/>
    <mergeCell ref="AZ71:BA71"/>
    <mergeCell ref="M63:AE63"/>
    <mergeCell ref="AG63:AV63"/>
    <mergeCell ref="AW63:AX63"/>
    <mergeCell ref="M66:AE66"/>
    <mergeCell ref="AG66:AV66"/>
    <mergeCell ref="AW66:AX66"/>
    <mergeCell ref="AZ67:BA67"/>
    <mergeCell ref="AG35:AV35"/>
    <mergeCell ref="M40:AE40"/>
    <mergeCell ref="AG40:AV40"/>
    <mergeCell ref="M36:AE36"/>
    <mergeCell ref="AG36:AV36"/>
    <mergeCell ref="M37:AE37"/>
    <mergeCell ref="B33:C33"/>
    <mergeCell ref="D33:I33"/>
    <mergeCell ref="B34:C34"/>
    <mergeCell ref="D34:I34"/>
    <mergeCell ref="J29:L33"/>
    <mergeCell ref="J34:L38"/>
    <mergeCell ref="B35:C35"/>
    <mergeCell ref="D35:I35"/>
    <mergeCell ref="B36:C36"/>
    <mergeCell ref="B37:C37"/>
    <mergeCell ref="D36:I36"/>
    <mergeCell ref="D30:I30"/>
    <mergeCell ref="D31:I31"/>
    <mergeCell ref="D29:I29"/>
    <mergeCell ref="M34:AE34"/>
    <mergeCell ref="AG34:AV34"/>
    <mergeCell ref="M32:AE32"/>
    <mergeCell ref="AG32:AV32"/>
    <mergeCell ref="M38:AE38"/>
    <mergeCell ref="AG38:AV38"/>
    <mergeCell ref="M39:AE39"/>
    <mergeCell ref="AG39:AV39"/>
    <mergeCell ref="M28:AV28"/>
    <mergeCell ref="M60:AV60"/>
    <mergeCell ref="M31:AE31"/>
    <mergeCell ref="AG31:AV31"/>
    <mergeCell ref="B53:BC53"/>
    <mergeCell ref="D60:I60"/>
    <mergeCell ref="AW60:BA60"/>
    <mergeCell ref="D37:I37"/>
    <mergeCell ref="AG41:AV41"/>
    <mergeCell ref="AG37:AV37"/>
    <mergeCell ref="M30:AE30"/>
    <mergeCell ref="AG30:AV30"/>
    <mergeCell ref="M33:AE33"/>
    <mergeCell ref="AG33:AV33"/>
    <mergeCell ref="D38:I38"/>
    <mergeCell ref="D63:I63"/>
    <mergeCell ref="D62:I62"/>
    <mergeCell ref="D44:I44"/>
    <mergeCell ref="D43:I43"/>
    <mergeCell ref="D61:I61"/>
    <mergeCell ref="D45:I45"/>
    <mergeCell ref="D47:I47"/>
    <mergeCell ref="D48:I48"/>
    <mergeCell ref="D49:I49"/>
    <mergeCell ref="D65:I65"/>
    <mergeCell ref="D71:I71"/>
    <mergeCell ref="D72:I72"/>
    <mergeCell ref="D66:I66"/>
    <mergeCell ref="AW65:AX65"/>
    <mergeCell ref="AZ65:BA65"/>
    <mergeCell ref="BB65:BC65"/>
    <mergeCell ref="M65:AE65"/>
    <mergeCell ref="AG65:AV65"/>
    <mergeCell ref="BB61:BC61"/>
    <mergeCell ref="AZ62:BA62"/>
    <mergeCell ref="BB62:BC62"/>
    <mergeCell ref="B64:C64"/>
    <mergeCell ref="D64:I64"/>
    <mergeCell ref="BB64:BC64"/>
    <mergeCell ref="AZ64:BA64"/>
    <mergeCell ref="M64:AE64"/>
    <mergeCell ref="AG64:AV64"/>
    <mergeCell ref="AW64:AX64"/>
    <mergeCell ref="M62:AE62"/>
    <mergeCell ref="AG62:AV62"/>
    <mergeCell ref="AW62:AX62"/>
    <mergeCell ref="AZ61:BA61"/>
    <mergeCell ref="M61:AE61"/>
    <mergeCell ref="AG61:AV61"/>
    <mergeCell ref="AZ43:BA43"/>
    <mergeCell ref="AW44:AX44"/>
    <mergeCell ref="AZ44:BA44"/>
    <mergeCell ref="AW61:AX61"/>
    <mergeCell ref="M43:AE43"/>
    <mergeCell ref="AG43:AV43"/>
    <mergeCell ref="M44:AE44"/>
    <mergeCell ref="AG44:AV44"/>
    <mergeCell ref="I97:J97"/>
    <mergeCell ref="K97:AJ97"/>
    <mergeCell ref="I96:J96"/>
    <mergeCell ref="I95:J95"/>
    <mergeCell ref="I90:J90"/>
    <mergeCell ref="I91:J91"/>
    <mergeCell ref="M68:AE68"/>
    <mergeCell ref="AG68:AV68"/>
    <mergeCell ref="M72:AE72"/>
    <mergeCell ref="AG72:AV72"/>
    <mergeCell ref="AK91:AM91"/>
    <mergeCell ref="I89:J89"/>
    <mergeCell ref="AQ88:AU88"/>
    <mergeCell ref="AG70:AV70"/>
    <mergeCell ref="AK97:AM97"/>
    <mergeCell ref="AN97:AP97"/>
    <mergeCell ref="AV95:AX95"/>
    <mergeCell ref="AV96:AX96"/>
    <mergeCell ref="AK95:AM95"/>
    <mergeCell ref="AK96:AM96"/>
    <mergeCell ref="AQ96:AR96"/>
    <mergeCell ref="AT97:AU97"/>
    <mergeCell ref="AQ95:AR95"/>
    <mergeCell ref="AV98:AX98"/>
    <mergeCell ref="AV89:AX89"/>
    <mergeCell ref="AV90:AX90"/>
    <mergeCell ref="AV91:AX91"/>
    <mergeCell ref="AV92:AX92"/>
    <mergeCell ref="AV97:AX97"/>
    <mergeCell ref="AV93:AX93"/>
    <mergeCell ref="AV94:AX94"/>
    <mergeCell ref="AQ98:AR98"/>
    <mergeCell ref="AT89:AU89"/>
    <mergeCell ref="AT90:AU90"/>
    <mergeCell ref="AT91:AU91"/>
    <mergeCell ref="AT92:AU92"/>
    <mergeCell ref="AT95:AU95"/>
    <mergeCell ref="AT96:AU96"/>
    <mergeCell ref="AT98:AU98"/>
    <mergeCell ref="AQ97:AR97"/>
    <mergeCell ref="AQ92:AR92"/>
    <mergeCell ref="AK98:AM98"/>
    <mergeCell ref="AN89:AP89"/>
    <mergeCell ref="AN90:AP90"/>
    <mergeCell ref="AN91:AP91"/>
    <mergeCell ref="AN92:AP92"/>
    <mergeCell ref="AN95:AP95"/>
    <mergeCell ref="AN96:AP96"/>
    <mergeCell ref="AN98:AP98"/>
    <mergeCell ref="AK90:AM90"/>
    <mergeCell ref="AK94:AM94"/>
    <mergeCell ref="I98:J98"/>
    <mergeCell ref="K89:AJ89"/>
    <mergeCell ref="K90:AJ90"/>
    <mergeCell ref="K91:AJ91"/>
    <mergeCell ref="K92:AJ92"/>
    <mergeCell ref="K95:AJ95"/>
    <mergeCell ref="K96:AJ96"/>
    <mergeCell ref="K98:AJ98"/>
    <mergeCell ref="I94:J94"/>
    <mergeCell ref="K94:AJ94"/>
    <mergeCell ref="AV21:AW21"/>
    <mergeCell ref="L22:AU22"/>
    <mergeCell ref="AV22:AW22"/>
    <mergeCell ref="J24:K24"/>
    <mergeCell ref="L24:AU24"/>
    <mergeCell ref="AV24:AW24"/>
    <mergeCell ref="L23:AU23"/>
    <mergeCell ref="AV23:AW23"/>
    <mergeCell ref="J23:K23"/>
    <mergeCell ref="AV14:AW14"/>
    <mergeCell ref="J14:AU14"/>
    <mergeCell ref="J15:K15"/>
    <mergeCell ref="L15:AU15"/>
    <mergeCell ref="AV15:AW15"/>
    <mergeCell ref="AW46:AX46"/>
    <mergeCell ref="AW33:AX33"/>
    <mergeCell ref="AW34:AX34"/>
    <mergeCell ref="AW35:AX35"/>
    <mergeCell ref="AW36:AX36"/>
    <mergeCell ref="AW43:AX43"/>
    <mergeCell ref="BB29:BC29"/>
    <mergeCell ref="AW29:AX29"/>
    <mergeCell ref="AZ29:BA29"/>
    <mergeCell ref="AW30:AX30"/>
    <mergeCell ref="AZ30:BA30"/>
    <mergeCell ref="BB30:BC30"/>
    <mergeCell ref="X10:AB10"/>
    <mergeCell ref="H10:L10"/>
    <mergeCell ref="AL10:AP10"/>
    <mergeCell ref="U10:V10"/>
    <mergeCell ref="L16:AU16"/>
    <mergeCell ref="L21:AU21"/>
    <mergeCell ref="J28:L28"/>
    <mergeCell ref="M29:AE29"/>
    <mergeCell ref="AG29:AV29"/>
    <mergeCell ref="AV16:AW16"/>
    <mergeCell ref="L17:AU17"/>
    <mergeCell ref="AV17:AW17"/>
    <mergeCell ref="L18:AU18"/>
    <mergeCell ref="AV18:AW18"/>
    <mergeCell ref="BB28:BC28"/>
    <mergeCell ref="AW28:BA28"/>
    <mergeCell ref="B31:C31"/>
    <mergeCell ref="B32:C32"/>
    <mergeCell ref="BB31:BC31"/>
    <mergeCell ref="BB32:BC32"/>
    <mergeCell ref="B28:C28"/>
    <mergeCell ref="B30:C30"/>
    <mergeCell ref="D28:I28"/>
    <mergeCell ref="B29:C29"/>
    <mergeCell ref="B38:C38"/>
    <mergeCell ref="B39:C39"/>
    <mergeCell ref="B40:C40"/>
    <mergeCell ref="B41:C41"/>
    <mergeCell ref="B66:C66"/>
    <mergeCell ref="B42:C42"/>
    <mergeCell ref="B43:C43"/>
    <mergeCell ref="B44:C44"/>
    <mergeCell ref="B61:C61"/>
    <mergeCell ref="B62:C62"/>
    <mergeCell ref="B60:C60"/>
    <mergeCell ref="B63:C63"/>
    <mergeCell ref="B65:C65"/>
    <mergeCell ref="B45:C45"/>
    <mergeCell ref="B67:C67"/>
    <mergeCell ref="B68:C68"/>
    <mergeCell ref="B69:C69"/>
    <mergeCell ref="B70:C70"/>
    <mergeCell ref="B71:C71"/>
    <mergeCell ref="B72:C72"/>
    <mergeCell ref="AW31:AX31"/>
    <mergeCell ref="AZ31:BA31"/>
    <mergeCell ref="D32:I32"/>
    <mergeCell ref="AW32:AX32"/>
    <mergeCell ref="AZ32:BA32"/>
    <mergeCell ref="AZ33:BA33"/>
    <mergeCell ref="AZ36:BA36"/>
    <mergeCell ref="AZ39:BA39"/>
    <mergeCell ref="BB33:BC33"/>
    <mergeCell ref="AZ34:BA34"/>
    <mergeCell ref="BB34:BC34"/>
    <mergeCell ref="AZ35:BA35"/>
    <mergeCell ref="BB35:BC35"/>
    <mergeCell ref="BB36:BC36"/>
    <mergeCell ref="BB37:BC37"/>
    <mergeCell ref="AW38:AX38"/>
    <mergeCell ref="AZ38:BA38"/>
    <mergeCell ref="BB38:BC38"/>
    <mergeCell ref="AW37:AX37"/>
    <mergeCell ref="AZ37:BA37"/>
    <mergeCell ref="BB39:BC39"/>
    <mergeCell ref="D40:I40"/>
    <mergeCell ref="AW40:AX40"/>
    <mergeCell ref="AZ40:BA40"/>
    <mergeCell ref="BB40:BC40"/>
    <mergeCell ref="D39:I39"/>
    <mergeCell ref="AW39:AX39"/>
    <mergeCell ref="J39:L43"/>
    <mergeCell ref="D41:I41"/>
    <mergeCell ref="AW41:AX41"/>
    <mergeCell ref="AZ41:BA41"/>
    <mergeCell ref="M42:AE42"/>
    <mergeCell ref="AG42:AV42"/>
    <mergeCell ref="D42:I42"/>
    <mergeCell ref="M41:AE41"/>
    <mergeCell ref="BB41:BC41"/>
    <mergeCell ref="BB66:BC66"/>
    <mergeCell ref="AW42:AX42"/>
    <mergeCell ref="AZ42:BA42"/>
    <mergeCell ref="BB42:BC42"/>
    <mergeCell ref="BB44:BC44"/>
    <mergeCell ref="BB43:BC43"/>
    <mergeCell ref="BB60:BC60"/>
    <mergeCell ref="BB63:BC63"/>
    <mergeCell ref="AZ63:BA63"/>
    <mergeCell ref="BB67:BC67"/>
    <mergeCell ref="D68:I68"/>
    <mergeCell ref="AZ68:BA68"/>
    <mergeCell ref="BB68:BC68"/>
    <mergeCell ref="AW67:AX67"/>
    <mergeCell ref="AW68:AX68"/>
    <mergeCell ref="D67:I67"/>
    <mergeCell ref="M67:AE67"/>
    <mergeCell ref="AG67:AV67"/>
    <mergeCell ref="AZ70:BA70"/>
    <mergeCell ref="D69:I69"/>
    <mergeCell ref="AW69:AX69"/>
    <mergeCell ref="M69:AE69"/>
    <mergeCell ref="AG69:AV69"/>
    <mergeCell ref="AZ69:BA69"/>
    <mergeCell ref="M70:AE70"/>
    <mergeCell ref="AW70:AX70"/>
    <mergeCell ref="AZ72:BA72"/>
    <mergeCell ref="A2:AP2"/>
    <mergeCell ref="A3:AP3"/>
    <mergeCell ref="A4:AP4"/>
    <mergeCell ref="D70:I70"/>
    <mergeCell ref="B52:BC52"/>
    <mergeCell ref="BB71:BC71"/>
    <mergeCell ref="BB72:BC72"/>
    <mergeCell ref="BB69:BC69"/>
    <mergeCell ref="BB70:BC70"/>
    <mergeCell ref="AV88:AX88"/>
    <mergeCell ref="I92:J92"/>
    <mergeCell ref="AQ89:AR89"/>
    <mergeCell ref="AK92:AM92"/>
    <mergeCell ref="AN88:AP88"/>
    <mergeCell ref="AK89:AM89"/>
    <mergeCell ref="AK88:AM88"/>
    <mergeCell ref="AQ90:AR90"/>
    <mergeCell ref="AQ91:AR91"/>
    <mergeCell ref="I88:AJ88"/>
    <mergeCell ref="B73:C73"/>
    <mergeCell ref="D73:I73"/>
    <mergeCell ref="M73:AE73"/>
    <mergeCell ref="AG73:AV73"/>
    <mergeCell ref="AW73:AX73"/>
    <mergeCell ref="AZ73:BA73"/>
    <mergeCell ref="BB73:BC73"/>
    <mergeCell ref="B74:C74"/>
    <mergeCell ref="D74:I74"/>
    <mergeCell ref="M74:AE74"/>
    <mergeCell ref="J74:L78"/>
    <mergeCell ref="AG74:AV74"/>
    <mergeCell ref="AW74:AX74"/>
    <mergeCell ref="AZ74:BA74"/>
    <mergeCell ref="BB74:BC74"/>
    <mergeCell ref="B75:C75"/>
    <mergeCell ref="D75:I75"/>
    <mergeCell ref="M75:AE75"/>
    <mergeCell ref="AG75:AV75"/>
    <mergeCell ref="AW75:AX75"/>
    <mergeCell ref="AZ75:BA75"/>
    <mergeCell ref="BB75:BC75"/>
    <mergeCell ref="B76:C76"/>
    <mergeCell ref="D76:I76"/>
    <mergeCell ref="M76:AE76"/>
    <mergeCell ref="AG76:AV76"/>
    <mergeCell ref="AW76:AX76"/>
    <mergeCell ref="AZ76:BA76"/>
    <mergeCell ref="BB76:BC76"/>
    <mergeCell ref="B77:C77"/>
    <mergeCell ref="D77:I77"/>
    <mergeCell ref="M77:AE77"/>
    <mergeCell ref="AG77:AV77"/>
    <mergeCell ref="AW77:AX77"/>
    <mergeCell ref="AZ77:BA77"/>
    <mergeCell ref="BB77:BC77"/>
    <mergeCell ref="B78:C78"/>
    <mergeCell ref="D78:I78"/>
    <mergeCell ref="M78:AE78"/>
    <mergeCell ref="AG78:AV78"/>
    <mergeCell ref="AW78:AX78"/>
    <mergeCell ref="AZ78:BA78"/>
    <mergeCell ref="BB78:BC78"/>
    <mergeCell ref="B79:C79"/>
    <mergeCell ref="D79:I79"/>
    <mergeCell ref="M79:AE79"/>
    <mergeCell ref="J79:L83"/>
    <mergeCell ref="AG79:AV79"/>
    <mergeCell ref="AW79:AX79"/>
    <mergeCell ref="AZ79:BA79"/>
    <mergeCell ref="M80:AE80"/>
    <mergeCell ref="AW81:AX81"/>
    <mergeCell ref="BB79:BC79"/>
    <mergeCell ref="AW80:AX80"/>
    <mergeCell ref="AZ80:BA80"/>
    <mergeCell ref="BB80:BC80"/>
    <mergeCell ref="AZ81:BA81"/>
    <mergeCell ref="BB81:BC81"/>
    <mergeCell ref="B81:C81"/>
    <mergeCell ref="D81:I81"/>
    <mergeCell ref="M81:AE81"/>
    <mergeCell ref="AW83:AX83"/>
    <mergeCell ref="AZ83:BA83"/>
    <mergeCell ref="BB83:BC83"/>
    <mergeCell ref="BB82:BC82"/>
    <mergeCell ref="AW82:AX82"/>
    <mergeCell ref="AZ82:BA82"/>
    <mergeCell ref="B83:C83"/>
    <mergeCell ref="D83:I83"/>
    <mergeCell ref="M83:AE83"/>
    <mergeCell ref="AG80:AV80"/>
    <mergeCell ref="AG83:AV83"/>
    <mergeCell ref="B82:C82"/>
    <mergeCell ref="D82:I82"/>
    <mergeCell ref="M82:AE82"/>
    <mergeCell ref="B80:C80"/>
    <mergeCell ref="D80:I80"/>
    <mergeCell ref="I93:J93"/>
    <mergeCell ref="K93:AJ93"/>
    <mergeCell ref="AK93:AM93"/>
    <mergeCell ref="AN93:AP93"/>
    <mergeCell ref="AN94:AP94"/>
    <mergeCell ref="AQ94:AR94"/>
    <mergeCell ref="AT94:AU94"/>
    <mergeCell ref="B5:AO6"/>
    <mergeCell ref="P8:W8"/>
    <mergeCell ref="AB8:AI8"/>
    <mergeCell ref="AQ93:AR93"/>
    <mergeCell ref="AT93:AU93"/>
    <mergeCell ref="AG82:AV82"/>
    <mergeCell ref="AG81:AV81"/>
  </mergeCells>
  <printOptions/>
  <pageMargins left="0.3937007874015748" right="0.3937007874015748" top="0.1968503937007874" bottom="0.3937007874015748" header="0" footer="0.1968503937007874"/>
  <pageSetup horizontalDpi="600" verticalDpi="600" orientation="portrait" paperSize="9" r:id="rId1"/>
  <headerFooter alignWithMargins="0">
    <oddFooter xml:space="preserve">&amp;Lwww.kadmo.de&amp;C&amp;F&amp;R&amp;P von &amp;N </oddFooter>
  </headerFooter>
  <rowBreaks count="1" manualBreakCount="1">
    <brk id="50" max="255" man="1"/>
  </rowBreaks>
  <colBreaks count="1" manualBreakCount="1">
    <brk id="5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2004-01-16T15:17:12Z</cp:lastPrinted>
  <dcterms:created xsi:type="dcterms:W3CDTF">2002-02-21T07:48:38Z</dcterms:created>
  <dcterms:modified xsi:type="dcterms:W3CDTF">2004-10-27T09:09:48Z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1930223943</vt:i4>
  </property>
  <property fmtid="{D5CDD505-2E9C-101B-9397-08002B2CF9AE}" pid="3" name="_EmailSubject">
    <vt:lpwstr>Plan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