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'PC-Version'!$A$1:$BD$162</definedName>
  </definedNames>
  <calcPr fullCalcOnLoad="1"/>
</workbook>
</file>

<file path=xl/sharedStrings.xml><?xml version="1.0" encoding="utf-8"?>
<sst xmlns="http://schemas.openxmlformats.org/spreadsheetml/2006/main" count="255" uniqueCount="73">
  <si>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</si>
  <si>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</si>
  <si>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</si>
  <si>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</si>
  <si>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</si>
  <si>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</si>
  <si>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</si>
  <si>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</si>
  <si>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</si>
  <si>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</si>
  <si>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</si>
  <si>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</si>
  <si>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</si>
  <si>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</si>
  <si>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</si>
  <si>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</si>
  <si>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</si>
  <si>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</si>
  <si>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</si>
  <si>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</si>
  <si>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</si>
  <si>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</si>
  <si>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</si>
  <si>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</si>
  <si>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</si>
  <si>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</si>
  <si>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</si>
  <si>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</si>
  <si>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</si>
  <si>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</si>
  <si>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</si>
  <si>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</si>
  <si>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</si>
  <si>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</si>
  <si>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</si>
  <si>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</si>
  <si>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</si>
  <si>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5.</t>
  </si>
  <si>
    <t>6.</t>
  </si>
  <si>
    <t>7.</t>
  </si>
  <si>
    <t>8.</t>
  </si>
  <si>
    <t>4. Gruppe B</t>
  </si>
  <si>
    <t>4. Gruppe A</t>
  </si>
  <si>
    <t>Spiel um Platz 7 und 8</t>
  </si>
  <si>
    <t>Spiel um Platz 5 und 6</t>
  </si>
  <si>
    <t>A1</t>
  </si>
  <si>
    <t>A2</t>
  </si>
  <si>
    <t>A3</t>
  </si>
  <si>
    <t>A4</t>
  </si>
  <si>
    <t>B1</t>
  </si>
  <si>
    <t>B2</t>
  </si>
  <si>
    <t>B3</t>
  </si>
  <si>
    <t>B4</t>
  </si>
  <si>
    <t>Sonntag</t>
  </si>
  <si>
    <t>Fußballturnier für E-Junioren Mannschaften</t>
  </si>
  <si>
    <t>IV. Zwischenrunde</t>
  </si>
  <si>
    <t>1x</t>
  </si>
  <si>
    <t>Gruppe 1</t>
  </si>
  <si>
    <t>Gruppe 2</t>
  </si>
  <si>
    <t>V. Spielplan Zwischenrunde</t>
  </si>
  <si>
    <t>VI. Abschlußtabellen Zwischenrunde</t>
  </si>
  <si>
    <t>1. Gruppe 1</t>
  </si>
  <si>
    <t>2. Gruppe 2</t>
  </si>
  <si>
    <t>1. Gruppe 2</t>
  </si>
  <si>
    <t>2. Gruppe 1</t>
  </si>
  <si>
    <t>3. Gruppe 1</t>
  </si>
  <si>
    <t>3. Gruppe 2</t>
  </si>
  <si>
    <t>Verlierer Spiel 19</t>
  </si>
  <si>
    <t>Verlierer Spiel 20</t>
  </si>
  <si>
    <t>Sieger Spiel 19</t>
  </si>
  <si>
    <t>Sieger Spiel 20</t>
  </si>
  <si>
    <t>Vereinsname</t>
  </si>
  <si>
    <t>Auf dem Sportplatz "....................."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</si>
</sst>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0"/>
    </font>
    <font>
      <sz val="24"/>
      <name val="Comic Sans MS"/>
      <family val="4"/>
    </font>
    <font>
      <sz val="10"/>
      <color indexed="9"/>
      <name val="Arial"/>
      <family val="0"/>
    </font>
    <font>
      <b/>
      <sz val="9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/>
      <protection hidden="1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174" fontId="0" fillId="0" borderId="10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7" xfId="0" applyNumberFormat="1" applyFont="1" applyFill="1" applyBorder="1" applyAlignment="1">
      <alignment horizontal="center" vertical="center"/>
    </xf>
    <xf numFmtId="174" fontId="0" fillId="0" borderId="8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vertical="center"/>
    </xf>
    <xf numFmtId="0" fontId="2" fillId="4" borderId="25" xfId="0" applyFont="1" applyFill="1" applyBorder="1" applyAlignment="1">
      <alignment vertical="center"/>
    </xf>
    <xf numFmtId="2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5" fontId="3" fillId="0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28" xfId="0" applyFont="1" applyBorder="1" applyAlignment="1" applyProtection="1">
      <alignment horizontal="left" vertical="center"/>
      <protection hidden="1"/>
    </xf>
    <xf numFmtId="0" fontId="7" fillId="2" borderId="2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0" fillId="0" borderId="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/>
    </xf>
    <xf numFmtId="0" fontId="2" fillId="5" borderId="2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174" fontId="0" fillId="0" borderId="12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vertical="center"/>
    </xf>
    <xf numFmtId="0" fontId="2" fillId="5" borderId="25" xfId="0" applyFont="1" applyFill="1" applyBorder="1" applyAlignment="1">
      <alignment vertical="center"/>
    </xf>
    <xf numFmtId="0" fontId="7" fillId="5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5" fontId="3" fillId="0" borderId="1" xfId="0" applyNumberFormat="1" applyFont="1" applyBorder="1" applyAlignment="1">
      <alignment horizontal="center"/>
    </xf>
    <xf numFmtId="0" fontId="0" fillId="0" borderId="33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120"/>
  <sheetViews>
    <sheetView showGridLines="0" tabSelected="1" zoomScale="112" zoomScaleNormal="112" workbookViewId="0" topLeftCell="A2">
      <selection activeCell="B9" sqref="B9"/>
    </sheetView>
  </sheetViews>
  <sheetFormatPr defaultColWidth="11.421875" defaultRowHeight="12.75"/>
  <cols>
    <col min="1" max="55" width="1.7109375" style="0" customWidth="1"/>
    <col min="56" max="56" width="1.7109375" style="33" customWidth="1"/>
    <col min="57" max="57" width="1.7109375" style="14" hidden="1" customWidth="1"/>
    <col min="58" max="58" width="2.28125" style="14" hidden="1" customWidth="1"/>
    <col min="59" max="59" width="1.7109375" style="14" hidden="1" customWidth="1"/>
    <col min="60" max="60" width="2.7109375" style="14" hidden="1" customWidth="1"/>
    <col min="61" max="64" width="1.7109375" style="14" hidden="1" customWidth="1"/>
    <col min="65" max="65" width="20.00390625" style="51" hidden="1" customWidth="1"/>
    <col min="66" max="69" width="2.28125" style="51" hidden="1" customWidth="1"/>
    <col min="70" max="70" width="2.8515625" style="51" hidden="1" customWidth="1"/>
    <col min="71" max="71" width="2.57421875" style="51" hidden="1" customWidth="1"/>
    <col min="72" max="72" width="1.7109375" style="51" hidden="1" customWidth="1"/>
    <col min="73" max="73" width="1.7109375" style="51" customWidth="1"/>
    <col min="74" max="80" width="1.7109375" style="52" customWidth="1"/>
    <col min="81" max="102" width="1.7109375" style="53" customWidth="1"/>
    <col min="103" max="159" width="1.7109375" style="33" customWidth="1"/>
    <col min="160" max="16384" width="1.7109375" style="0" customWidth="1"/>
  </cols>
  <sheetData>
    <row r="1" spans="45:159" ht="7.5" customHeight="1"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44"/>
      <c r="BE1" s="12"/>
      <c r="BF1" s="12"/>
      <c r="BG1" s="12"/>
      <c r="BH1" s="12"/>
      <c r="BI1" s="12"/>
      <c r="BJ1" s="12"/>
      <c r="BK1" s="12"/>
      <c r="BL1" s="12"/>
      <c r="BM1" s="41"/>
      <c r="BN1" s="41"/>
      <c r="BO1" s="41"/>
      <c r="BP1" s="41"/>
      <c r="BQ1" s="41"/>
      <c r="BR1" s="41"/>
      <c r="BS1" s="41"/>
      <c r="BT1" s="41"/>
      <c r="BU1" s="41"/>
      <c r="BV1" s="42"/>
      <c r="BW1" s="42"/>
      <c r="BX1" s="42"/>
      <c r="BY1" s="42"/>
      <c r="BZ1" s="42"/>
      <c r="CA1" s="42"/>
      <c r="CB1" s="42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</row>
    <row r="2" spans="1:159" ht="33" customHeight="1">
      <c r="A2" s="174" t="s">
        <v>71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44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30"/>
      <c r="BW2" s="30"/>
      <c r="BX2" s="12"/>
      <c r="BY2" s="12"/>
      <c r="BZ2" s="12"/>
      <c r="CA2" s="12"/>
      <c r="CB2" s="12"/>
      <c r="CC2" s="44"/>
      <c r="CD2" s="44"/>
      <c r="CE2" s="44"/>
      <c r="CF2" s="44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</row>
    <row r="3" spans="1:84" s="17" customFormat="1" ht="20.2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/>
      <c r="AR3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44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45"/>
      <c r="BW3" s="45"/>
      <c r="BX3" s="18"/>
      <c r="BY3" s="18"/>
      <c r="BZ3" s="18"/>
      <c r="CA3" s="18"/>
      <c r="CB3" s="18"/>
      <c r="CC3" s="46"/>
      <c r="CD3" s="46"/>
      <c r="CE3" s="46"/>
      <c r="CF3" s="46"/>
    </row>
    <row r="4" spans="1:84" s="2" customFormat="1" ht="24" customHeight="1">
      <c r="A4" s="257" t="s">
        <v>54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/>
      <c r="AR4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80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28"/>
      <c r="BW4" s="28"/>
      <c r="BX4" s="13"/>
      <c r="BY4" s="13"/>
      <c r="BZ4" s="13"/>
      <c r="CA4" s="13"/>
      <c r="CB4" s="13"/>
      <c r="CC4" s="47"/>
      <c r="CD4" s="47"/>
      <c r="CE4" s="47"/>
      <c r="CF4" s="47"/>
    </row>
    <row r="5" spans="43:84" s="2" customFormat="1" ht="6" customHeight="1">
      <c r="AQ5"/>
      <c r="AR5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81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28"/>
      <c r="BW5" s="28"/>
      <c r="BX5" s="13"/>
      <c r="BY5" s="13"/>
      <c r="BZ5" s="13"/>
      <c r="CA5" s="13"/>
      <c r="CB5" s="13"/>
      <c r="CC5" s="47"/>
      <c r="CD5" s="47"/>
      <c r="CE5" s="47"/>
      <c r="CF5" s="47"/>
    </row>
    <row r="6" spans="12:84" s="2" customFormat="1" ht="15.75">
      <c r="L6" s="3" t="s">
        <v>0</v>
      </c>
      <c r="M6" s="208" t="s">
        <v>53</v>
      </c>
      <c r="N6" s="208"/>
      <c r="O6" s="208"/>
      <c r="P6" s="208"/>
      <c r="Q6" s="208"/>
      <c r="R6" s="208"/>
      <c r="S6" s="208"/>
      <c r="T6" s="208"/>
      <c r="U6" s="2" t="s">
        <v>1</v>
      </c>
      <c r="Y6" s="209">
        <v>38179</v>
      </c>
      <c r="Z6" s="209"/>
      <c r="AA6" s="209"/>
      <c r="AB6" s="209"/>
      <c r="AC6" s="209"/>
      <c r="AD6" s="209"/>
      <c r="AE6" s="209"/>
      <c r="AF6" s="209"/>
      <c r="AQ6"/>
      <c r="AR6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81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28"/>
      <c r="BW6" s="28"/>
      <c r="BX6" s="13"/>
      <c r="BY6" s="13"/>
      <c r="BZ6" s="13"/>
      <c r="CA6" s="13"/>
      <c r="CB6" s="13"/>
      <c r="CC6" s="47"/>
      <c r="CD6" s="47"/>
      <c r="CE6" s="47"/>
      <c r="CF6" s="47"/>
    </row>
    <row r="7" spans="43:84" s="2" customFormat="1" ht="6" customHeight="1">
      <c r="AQ7"/>
      <c r="AR7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81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28"/>
      <c r="BW7" s="28"/>
      <c r="BX7" s="13"/>
      <c r="BY7" s="13"/>
      <c r="BZ7" s="13"/>
      <c r="CA7" s="13"/>
      <c r="CB7" s="13"/>
      <c r="CC7" s="47"/>
      <c r="CD7" s="47"/>
      <c r="CE7" s="47"/>
      <c r="CF7" s="47"/>
    </row>
    <row r="8" spans="2:84" s="2" customFormat="1" ht="15">
      <c r="B8" s="214" t="s">
        <v>72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Q8"/>
      <c r="AR8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81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28"/>
      <c r="BW8" s="28"/>
      <c r="BX8" s="13"/>
      <c r="BY8" s="13"/>
      <c r="BZ8" s="13"/>
      <c r="CA8" s="13"/>
      <c r="CB8" s="13"/>
      <c r="CC8" s="47"/>
      <c r="CD8" s="47"/>
      <c r="CE8" s="47"/>
      <c r="CF8" s="47"/>
    </row>
    <row r="9" spans="57:102" s="2" customFormat="1" ht="6" customHeight="1">
      <c r="BE9" s="13"/>
      <c r="BF9" s="13"/>
      <c r="BG9" s="13"/>
      <c r="BH9" s="13"/>
      <c r="BI9" s="13"/>
      <c r="BJ9" s="13"/>
      <c r="BK9" s="13"/>
      <c r="BL9" s="13"/>
      <c r="BM9" s="48"/>
      <c r="BN9" s="48"/>
      <c r="BO9" s="48"/>
      <c r="BP9" s="48"/>
      <c r="BQ9" s="48"/>
      <c r="BR9" s="48"/>
      <c r="BS9" s="48"/>
      <c r="BT9" s="48"/>
      <c r="BU9" s="48"/>
      <c r="BV9" s="49"/>
      <c r="BW9" s="49"/>
      <c r="BX9" s="49"/>
      <c r="BY9" s="49"/>
      <c r="BZ9" s="49"/>
      <c r="CA9" s="49"/>
      <c r="CB9" s="49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</row>
    <row r="10" spans="7:102" s="28" customFormat="1" ht="15.75">
      <c r="G10" s="29" t="s">
        <v>2</v>
      </c>
      <c r="H10" s="171">
        <v>0.4166666666666667</v>
      </c>
      <c r="I10" s="171"/>
      <c r="J10" s="171"/>
      <c r="K10" s="171"/>
      <c r="L10" s="171"/>
      <c r="M10" s="30" t="s">
        <v>3</v>
      </c>
      <c r="T10" s="29" t="s">
        <v>4</v>
      </c>
      <c r="U10" s="172">
        <v>2</v>
      </c>
      <c r="V10" s="172"/>
      <c r="W10" s="31" t="s">
        <v>33</v>
      </c>
      <c r="X10" s="173">
        <v>0.005555555555555556</v>
      </c>
      <c r="Y10" s="173"/>
      <c r="Z10" s="173"/>
      <c r="AA10" s="173"/>
      <c r="AB10" s="173"/>
      <c r="AC10" s="30" t="s">
        <v>5</v>
      </c>
      <c r="AK10" s="29" t="s">
        <v>6</v>
      </c>
      <c r="AL10" s="173">
        <v>0.002777777777777778</v>
      </c>
      <c r="AM10" s="173"/>
      <c r="AN10" s="173"/>
      <c r="AO10" s="173"/>
      <c r="AP10" s="173"/>
      <c r="AQ10" s="30" t="s">
        <v>5</v>
      </c>
      <c r="BE10" s="13"/>
      <c r="BF10" s="13"/>
      <c r="BG10" s="13"/>
      <c r="BH10" s="13"/>
      <c r="BI10" s="13"/>
      <c r="BJ10" s="13"/>
      <c r="BK10" s="13"/>
      <c r="BL10" s="13"/>
      <c r="BM10" s="48"/>
      <c r="BN10" s="48"/>
      <c r="BO10" s="48"/>
      <c r="BP10" s="48"/>
      <c r="BQ10" s="48"/>
      <c r="BR10" s="48"/>
      <c r="BS10" s="48"/>
      <c r="BT10" s="48"/>
      <c r="BU10" s="48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</row>
    <row r="11" ht="9" customHeight="1">
      <c r="H11" s="27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210" t="s">
        <v>12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2"/>
      <c r="Z15" s="213"/>
      <c r="AE15" s="210" t="s">
        <v>13</v>
      </c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2"/>
      <c r="BC15" s="213"/>
    </row>
    <row r="16" spans="2:55" ht="15">
      <c r="B16" s="222" t="s">
        <v>8</v>
      </c>
      <c r="C16" s="223"/>
      <c r="D16" s="207" t="s">
        <v>45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2"/>
      <c r="Z16" s="203"/>
      <c r="AE16" s="222" t="s">
        <v>8</v>
      </c>
      <c r="AF16" s="223"/>
      <c r="AG16" s="207" t="s">
        <v>49</v>
      </c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2"/>
      <c r="BC16" s="203"/>
    </row>
    <row r="17" spans="2:55" ht="15">
      <c r="B17" s="222" t="s">
        <v>9</v>
      </c>
      <c r="C17" s="223"/>
      <c r="D17" s="207" t="s">
        <v>46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2"/>
      <c r="Z17" s="203"/>
      <c r="AE17" s="222" t="s">
        <v>9</v>
      </c>
      <c r="AF17" s="223"/>
      <c r="AG17" s="207" t="s">
        <v>50</v>
      </c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2"/>
      <c r="BC17" s="203"/>
    </row>
    <row r="18" spans="2:55" ht="15">
      <c r="B18" s="222" t="s">
        <v>10</v>
      </c>
      <c r="C18" s="223"/>
      <c r="D18" s="207" t="s">
        <v>47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2"/>
      <c r="Z18" s="203"/>
      <c r="AE18" s="222" t="s">
        <v>10</v>
      </c>
      <c r="AF18" s="223"/>
      <c r="AG18" s="207" t="s">
        <v>51</v>
      </c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2"/>
      <c r="BC18" s="203"/>
    </row>
    <row r="19" spans="2:55" ht="15.75" thickBot="1">
      <c r="B19" s="224" t="s">
        <v>11</v>
      </c>
      <c r="C19" s="225"/>
      <c r="D19" s="204" t="s">
        <v>48</v>
      </c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5"/>
      <c r="Z19" s="206"/>
      <c r="AE19" s="224" t="s">
        <v>11</v>
      </c>
      <c r="AF19" s="225"/>
      <c r="AG19" s="204" t="s">
        <v>52</v>
      </c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5"/>
      <c r="BC19" s="206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231" t="s">
        <v>14</v>
      </c>
      <c r="C23" s="232"/>
      <c r="D23" s="226"/>
      <c r="E23" s="227"/>
      <c r="F23" s="233"/>
      <c r="G23" s="226" t="s">
        <v>15</v>
      </c>
      <c r="H23" s="227"/>
      <c r="I23" s="233"/>
      <c r="J23" s="226" t="s">
        <v>17</v>
      </c>
      <c r="K23" s="227"/>
      <c r="L23" s="227"/>
      <c r="M23" s="227"/>
      <c r="N23" s="233"/>
      <c r="O23" s="226" t="s">
        <v>18</v>
      </c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36" t="s">
        <v>21</v>
      </c>
      <c r="AX23" s="227"/>
      <c r="AY23" s="227"/>
      <c r="AZ23" s="227"/>
      <c r="BA23" s="227"/>
      <c r="BB23" s="234"/>
      <c r="BC23" s="235"/>
      <c r="BD23" s="26"/>
      <c r="BE23" s="15"/>
      <c r="BF23" s="54" t="s">
        <v>28</v>
      </c>
      <c r="BG23" s="55"/>
      <c r="BH23" s="55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7"/>
      <c r="BW23" s="57"/>
      <c r="BX23" s="57"/>
      <c r="BY23" s="57"/>
      <c r="BZ23" s="57"/>
      <c r="CA23" s="57"/>
      <c r="CB23" s="57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</row>
    <row r="24" spans="2:80" s="5" customFormat="1" ht="18" customHeight="1">
      <c r="B24" s="229">
        <v>1</v>
      </c>
      <c r="C24" s="230"/>
      <c r="D24" s="230"/>
      <c r="E24" s="230"/>
      <c r="F24" s="230"/>
      <c r="G24" s="230" t="s">
        <v>16</v>
      </c>
      <c r="H24" s="230"/>
      <c r="I24" s="230"/>
      <c r="J24" s="179">
        <f>$H$10</f>
        <v>0.4166666666666667</v>
      </c>
      <c r="K24" s="179"/>
      <c r="L24" s="179"/>
      <c r="M24" s="179"/>
      <c r="N24" s="180"/>
      <c r="O24" s="177" t="str">
        <f>D16</f>
        <v>A1</v>
      </c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6" t="s">
        <v>20</v>
      </c>
      <c r="AF24" s="178" t="str">
        <f>D19</f>
        <v>A4</v>
      </c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228"/>
      <c r="AW24" s="197"/>
      <c r="AX24" s="198"/>
      <c r="AY24" s="6" t="s">
        <v>19</v>
      </c>
      <c r="AZ24" s="198"/>
      <c r="BA24" s="199"/>
      <c r="BB24" s="195"/>
      <c r="BC24" s="196"/>
      <c r="BE24" s="15"/>
      <c r="BF24" s="59" t="str">
        <f>IF(ISBLANK(AW24),"0",IF(AW24&gt;AZ24,3,IF(AW24=AZ24,1,0)))</f>
        <v>0</v>
      </c>
      <c r="BG24" s="59" t="s">
        <v>19</v>
      </c>
      <c r="BH24" s="59" t="str">
        <f>IF(ISBLANK(AZ24),"0",IF(AZ24&gt;AW24,3,IF(AZ24=AW24,1,0)))</f>
        <v>0</v>
      </c>
      <c r="BI24" s="15"/>
      <c r="BJ24" s="15"/>
      <c r="BK24" s="15"/>
      <c r="BL24" s="15"/>
      <c r="BM24" s="60" t="str">
        <f>$D$17</f>
        <v>A2</v>
      </c>
      <c r="BN24" s="61">
        <f>COUNT($AZ$25,$AW$28,$AW$33)</f>
        <v>0</v>
      </c>
      <c r="BO24" s="61">
        <f>SUM($BH$25+$BF$28+$BF$33)</f>
        <v>0</v>
      </c>
      <c r="BP24" s="61">
        <f>SUM($AZ$25+$AW$28+$AW$33)</f>
        <v>0</v>
      </c>
      <c r="BQ24" s="62" t="s">
        <v>19</v>
      </c>
      <c r="BR24" s="63">
        <f>SUM($AW$25+$AZ$28+$AZ$33)</f>
        <v>0</v>
      </c>
      <c r="BS24" s="64">
        <f>SUM(BP24-BR24)</f>
        <v>0</v>
      </c>
      <c r="BT24" s="56"/>
      <c r="BU24" s="56"/>
      <c r="BV24" s="57"/>
      <c r="BW24" s="57"/>
      <c r="BX24" s="57"/>
      <c r="BY24" s="57"/>
      <c r="BZ24" s="57"/>
      <c r="CA24" s="57"/>
      <c r="CB24" s="57"/>
    </row>
    <row r="25" spans="2:159" s="4" customFormat="1" ht="18" customHeight="1" thickBot="1">
      <c r="B25" s="215">
        <v>2</v>
      </c>
      <c r="C25" s="216"/>
      <c r="D25" s="216"/>
      <c r="E25" s="216"/>
      <c r="F25" s="216"/>
      <c r="G25" s="216" t="s">
        <v>16</v>
      </c>
      <c r="H25" s="216"/>
      <c r="I25" s="216"/>
      <c r="J25" s="220">
        <f aca="true" t="shared" si="0" ref="J25:J35">J24+$U$10*$X$10+$AL$10</f>
        <v>0.4305555555555556</v>
      </c>
      <c r="K25" s="220"/>
      <c r="L25" s="220"/>
      <c r="M25" s="220"/>
      <c r="N25" s="221"/>
      <c r="O25" s="217" t="str">
        <f>D18</f>
        <v>A3</v>
      </c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7" t="s">
        <v>20</v>
      </c>
      <c r="AF25" s="218" t="str">
        <f>D17</f>
        <v>A2</v>
      </c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9"/>
      <c r="AW25" s="200"/>
      <c r="AX25" s="201"/>
      <c r="AY25" s="7" t="s">
        <v>19</v>
      </c>
      <c r="AZ25" s="201"/>
      <c r="BA25" s="237"/>
      <c r="BB25" s="238"/>
      <c r="BC25" s="239"/>
      <c r="BD25" s="26"/>
      <c r="BE25" s="15"/>
      <c r="BF25" s="59" t="str">
        <f aca="true" t="shared" si="1" ref="BF25:BF35">IF(ISBLANK(AW25),"0",IF(AW25&gt;AZ25,3,IF(AW25=AZ25,1,0)))</f>
        <v>0</v>
      </c>
      <c r="BG25" s="59" t="s">
        <v>19</v>
      </c>
      <c r="BH25" s="59" t="str">
        <f aca="true" t="shared" si="2" ref="BH25:BH35">IF(ISBLANK(AZ25),"0",IF(AZ25&gt;AW25,3,IF(AZ25=AW25,1,0)))</f>
        <v>0</v>
      </c>
      <c r="BI25" s="15"/>
      <c r="BJ25" s="15"/>
      <c r="BK25" s="15"/>
      <c r="BL25" s="15"/>
      <c r="BM25" s="66" t="str">
        <f>$D$18</f>
        <v>A3</v>
      </c>
      <c r="BN25" s="63">
        <f>COUNT($AW$25,$AZ$29,$AW$32)</f>
        <v>0</v>
      </c>
      <c r="BO25" s="63">
        <f>SUM($BF$25+$BH$29+$BF$32)</f>
        <v>0</v>
      </c>
      <c r="BP25" s="63">
        <f>SUM($AW$25+$AZ$29+$AW$32)</f>
        <v>0</v>
      </c>
      <c r="BQ25" s="62" t="s">
        <v>19</v>
      </c>
      <c r="BR25" s="63">
        <f>SUM($AZ$25+$AW$29+$AZ$32)</f>
        <v>0</v>
      </c>
      <c r="BS25" s="64">
        <f>SUM(BP25-BR25)</f>
        <v>0</v>
      </c>
      <c r="BT25" s="56"/>
      <c r="BU25" s="56"/>
      <c r="BV25" s="57"/>
      <c r="BW25" s="57"/>
      <c r="BX25" s="57"/>
      <c r="BY25" s="57"/>
      <c r="BZ25" s="57"/>
      <c r="CA25" s="57"/>
      <c r="CB25" s="57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</row>
    <row r="26" spans="2:159" s="4" customFormat="1" ht="18" customHeight="1">
      <c r="B26" s="229">
        <v>3</v>
      </c>
      <c r="C26" s="230"/>
      <c r="D26" s="230"/>
      <c r="E26" s="230"/>
      <c r="F26" s="230"/>
      <c r="G26" s="230" t="s">
        <v>22</v>
      </c>
      <c r="H26" s="230"/>
      <c r="I26" s="230"/>
      <c r="J26" s="179">
        <f t="shared" si="0"/>
        <v>0.4444444444444445</v>
      </c>
      <c r="K26" s="179"/>
      <c r="L26" s="179"/>
      <c r="M26" s="179"/>
      <c r="N26" s="180"/>
      <c r="O26" s="177" t="str">
        <f>AG16</f>
        <v>B1</v>
      </c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6" t="s">
        <v>20</v>
      </c>
      <c r="AF26" s="178" t="str">
        <f>AG19</f>
        <v>B4</v>
      </c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228"/>
      <c r="AW26" s="197"/>
      <c r="AX26" s="198"/>
      <c r="AY26" s="6" t="s">
        <v>19</v>
      </c>
      <c r="AZ26" s="198"/>
      <c r="BA26" s="199"/>
      <c r="BB26" s="195"/>
      <c r="BC26" s="196"/>
      <c r="BD26" s="58"/>
      <c r="BE26" s="56"/>
      <c r="BF26" s="65" t="str">
        <f t="shared" si="1"/>
        <v>0</v>
      </c>
      <c r="BG26" s="65" t="s">
        <v>19</v>
      </c>
      <c r="BH26" s="65" t="str">
        <f t="shared" si="2"/>
        <v>0</v>
      </c>
      <c r="BI26" s="56"/>
      <c r="BJ26" s="56"/>
      <c r="BK26" s="56"/>
      <c r="BL26" s="56"/>
      <c r="BM26" s="66" t="str">
        <f>$D$19</f>
        <v>A4</v>
      </c>
      <c r="BN26" s="63">
        <f>COUNT($AZ$24,$AW$29,$AZ$33)</f>
        <v>0</v>
      </c>
      <c r="BO26" s="63">
        <f>SUM($BH$24+$BF$29+$BH$33)</f>
        <v>0</v>
      </c>
      <c r="BP26" s="63">
        <f>SUM($AZ$24+$AW$29+$AZ$33)</f>
        <v>0</v>
      </c>
      <c r="BQ26" s="62" t="s">
        <v>19</v>
      </c>
      <c r="BR26" s="63">
        <f>SUM($AW$24+$AZ$29+$AW$33)</f>
        <v>0</v>
      </c>
      <c r="BS26" s="64">
        <f>SUM(BP26-BR26)</f>
        <v>0</v>
      </c>
      <c r="BT26" s="56"/>
      <c r="BU26" s="56"/>
      <c r="BV26" s="57"/>
      <c r="BW26" s="57"/>
      <c r="BX26" s="57"/>
      <c r="BY26" s="57"/>
      <c r="BZ26" s="57"/>
      <c r="CA26" s="57"/>
      <c r="CB26" s="57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</row>
    <row r="27" spans="2:159" s="4" customFormat="1" ht="18" customHeight="1" thickBot="1">
      <c r="B27" s="215">
        <v>4</v>
      </c>
      <c r="C27" s="216"/>
      <c r="D27" s="216"/>
      <c r="E27" s="216"/>
      <c r="F27" s="216"/>
      <c r="G27" s="216" t="s">
        <v>22</v>
      </c>
      <c r="H27" s="216"/>
      <c r="I27" s="216"/>
      <c r="J27" s="220">
        <f t="shared" si="0"/>
        <v>0.45833333333333337</v>
      </c>
      <c r="K27" s="220"/>
      <c r="L27" s="220"/>
      <c r="M27" s="220"/>
      <c r="N27" s="221"/>
      <c r="O27" s="217" t="str">
        <f>AG18</f>
        <v>B3</v>
      </c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7" t="s">
        <v>20</v>
      </c>
      <c r="AF27" s="218" t="str">
        <f>AG17</f>
        <v>B2</v>
      </c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9"/>
      <c r="AW27" s="200"/>
      <c r="AX27" s="201"/>
      <c r="AY27" s="7" t="s">
        <v>19</v>
      </c>
      <c r="AZ27" s="201"/>
      <c r="BA27" s="237"/>
      <c r="BB27" s="238"/>
      <c r="BC27" s="239"/>
      <c r="BD27" s="58"/>
      <c r="BE27" s="56"/>
      <c r="BF27" s="65" t="str">
        <f t="shared" si="1"/>
        <v>0</v>
      </c>
      <c r="BG27" s="65" t="s">
        <v>19</v>
      </c>
      <c r="BH27" s="65" t="str">
        <f t="shared" si="2"/>
        <v>0</v>
      </c>
      <c r="BI27" s="56"/>
      <c r="BJ27" s="56"/>
      <c r="BK27" s="56"/>
      <c r="BL27" s="56"/>
      <c r="BM27" s="60" t="str">
        <f>$D$16</f>
        <v>A1</v>
      </c>
      <c r="BN27" s="61">
        <f>COUNT($AW$24,$AZ$28,$AZ$32)</f>
        <v>0</v>
      </c>
      <c r="BO27" s="61">
        <f>SUM($BF$24+$BH$28+$BH$32)</f>
        <v>0</v>
      </c>
      <c r="BP27" s="61">
        <f>SUM($AW$24+$AZ$28+$AZ$32)</f>
        <v>0</v>
      </c>
      <c r="BQ27" s="62" t="s">
        <v>19</v>
      </c>
      <c r="BR27" s="63">
        <f>SUM($AZ$24+$AW$28+$AW$32)</f>
        <v>0</v>
      </c>
      <c r="BS27" s="64">
        <f>SUM(BP27-BR27)</f>
        <v>0</v>
      </c>
      <c r="BT27" s="56"/>
      <c r="BU27" s="56"/>
      <c r="BV27" s="57"/>
      <c r="BW27" s="57"/>
      <c r="BX27" s="57"/>
      <c r="BY27" s="57"/>
      <c r="BZ27" s="57"/>
      <c r="CA27" s="57"/>
      <c r="CB27" s="57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</row>
    <row r="28" spans="2:159" s="4" customFormat="1" ht="18" customHeight="1">
      <c r="B28" s="229">
        <v>5</v>
      </c>
      <c r="C28" s="230"/>
      <c r="D28" s="230"/>
      <c r="E28" s="230"/>
      <c r="F28" s="230"/>
      <c r="G28" s="230" t="s">
        <v>16</v>
      </c>
      <c r="H28" s="230"/>
      <c r="I28" s="230"/>
      <c r="J28" s="179">
        <f t="shared" si="0"/>
        <v>0.47222222222222227</v>
      </c>
      <c r="K28" s="179"/>
      <c r="L28" s="179"/>
      <c r="M28" s="179"/>
      <c r="N28" s="180"/>
      <c r="O28" s="177" t="str">
        <f>D17</f>
        <v>A2</v>
      </c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6" t="s">
        <v>20</v>
      </c>
      <c r="AF28" s="178" t="str">
        <f>D16</f>
        <v>A1</v>
      </c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228"/>
      <c r="AW28" s="197"/>
      <c r="AX28" s="198"/>
      <c r="AY28" s="6" t="s">
        <v>19</v>
      </c>
      <c r="AZ28" s="198"/>
      <c r="BA28" s="199"/>
      <c r="BB28" s="195"/>
      <c r="BC28" s="196"/>
      <c r="BD28" s="58"/>
      <c r="BE28" s="56"/>
      <c r="BF28" s="65" t="str">
        <f t="shared" si="1"/>
        <v>0</v>
      </c>
      <c r="BG28" s="65" t="s">
        <v>19</v>
      </c>
      <c r="BH28" s="65" t="str">
        <f t="shared" si="2"/>
        <v>0</v>
      </c>
      <c r="BI28" s="56"/>
      <c r="BJ28" s="56"/>
      <c r="BK28" s="56"/>
      <c r="BL28" s="56"/>
      <c r="BM28" s="58"/>
      <c r="BN28" s="58"/>
      <c r="BO28" s="58"/>
      <c r="BP28" s="58"/>
      <c r="BQ28" s="58"/>
      <c r="BR28" s="58"/>
      <c r="BS28" s="67"/>
      <c r="BT28" s="56"/>
      <c r="BU28" s="56"/>
      <c r="BV28" s="57"/>
      <c r="BW28" s="57"/>
      <c r="BX28" s="57"/>
      <c r="BY28" s="57"/>
      <c r="BZ28" s="57"/>
      <c r="CA28" s="57"/>
      <c r="CB28" s="57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</row>
    <row r="29" spans="2:159" s="4" customFormat="1" ht="18" customHeight="1" thickBot="1">
      <c r="B29" s="215">
        <v>6</v>
      </c>
      <c r="C29" s="216"/>
      <c r="D29" s="216"/>
      <c r="E29" s="216"/>
      <c r="F29" s="216"/>
      <c r="G29" s="216" t="s">
        <v>16</v>
      </c>
      <c r="H29" s="216"/>
      <c r="I29" s="216"/>
      <c r="J29" s="220">
        <f t="shared" si="0"/>
        <v>0.48611111111111116</v>
      </c>
      <c r="K29" s="220"/>
      <c r="L29" s="220"/>
      <c r="M29" s="220"/>
      <c r="N29" s="221"/>
      <c r="O29" s="217" t="str">
        <f>D19</f>
        <v>A4</v>
      </c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7" t="s">
        <v>20</v>
      </c>
      <c r="AF29" s="218" t="str">
        <f>D18</f>
        <v>A3</v>
      </c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9"/>
      <c r="AW29" s="200"/>
      <c r="AX29" s="201"/>
      <c r="AY29" s="7" t="s">
        <v>19</v>
      </c>
      <c r="AZ29" s="201"/>
      <c r="BA29" s="237"/>
      <c r="BB29" s="238"/>
      <c r="BC29" s="239"/>
      <c r="BD29" s="58"/>
      <c r="BE29" s="56"/>
      <c r="BF29" s="65" t="str">
        <f t="shared" si="1"/>
        <v>0</v>
      </c>
      <c r="BG29" s="65" t="s">
        <v>19</v>
      </c>
      <c r="BH29" s="65" t="str">
        <f t="shared" si="2"/>
        <v>0</v>
      </c>
      <c r="BI29" s="56"/>
      <c r="BJ29" s="56"/>
      <c r="BK29" s="68"/>
      <c r="BL29" s="68"/>
      <c r="BM29" s="60" t="str">
        <f>$AG$17</f>
        <v>B2</v>
      </c>
      <c r="BN29" s="61">
        <f>COUNT($AZ$27,$AW$30,$AW$35)</f>
        <v>0</v>
      </c>
      <c r="BO29" s="61">
        <f>SUM($BH$27+$BF$30+$BF$35)</f>
        <v>0</v>
      </c>
      <c r="BP29" s="61">
        <f>SUM($AZ$27+$AW$30+$AW$35)</f>
        <v>0</v>
      </c>
      <c r="BQ29" s="62" t="s">
        <v>19</v>
      </c>
      <c r="BR29" s="63">
        <f>SUM($AW$27+$AZ$30+$AZ$35)</f>
        <v>0</v>
      </c>
      <c r="BS29" s="64">
        <f>SUM(BP29-BR29)</f>
        <v>0</v>
      </c>
      <c r="BT29" s="56"/>
      <c r="BU29" s="56"/>
      <c r="BV29" s="57"/>
      <c r="BW29" s="57"/>
      <c r="BX29" s="57"/>
      <c r="BY29" s="57"/>
      <c r="BZ29" s="57"/>
      <c r="CA29" s="57"/>
      <c r="CB29" s="57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</row>
    <row r="30" spans="2:159" s="4" customFormat="1" ht="18" customHeight="1">
      <c r="B30" s="229">
        <v>7</v>
      </c>
      <c r="C30" s="230"/>
      <c r="D30" s="230"/>
      <c r="E30" s="230"/>
      <c r="F30" s="230"/>
      <c r="G30" s="230" t="s">
        <v>22</v>
      </c>
      <c r="H30" s="230"/>
      <c r="I30" s="230"/>
      <c r="J30" s="179">
        <f t="shared" si="0"/>
        <v>0.5000000000000001</v>
      </c>
      <c r="K30" s="179"/>
      <c r="L30" s="179"/>
      <c r="M30" s="179"/>
      <c r="N30" s="180"/>
      <c r="O30" s="177" t="str">
        <f>AG17</f>
        <v>B2</v>
      </c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6" t="s">
        <v>20</v>
      </c>
      <c r="AF30" s="178" t="str">
        <f>AG16</f>
        <v>B1</v>
      </c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228"/>
      <c r="AW30" s="197"/>
      <c r="AX30" s="198"/>
      <c r="AY30" s="6" t="s">
        <v>19</v>
      </c>
      <c r="AZ30" s="198"/>
      <c r="BA30" s="199"/>
      <c r="BB30" s="195"/>
      <c r="BC30" s="196"/>
      <c r="BD30" s="58"/>
      <c r="BE30" s="56"/>
      <c r="BF30" s="65" t="str">
        <f t="shared" si="1"/>
        <v>0</v>
      </c>
      <c r="BG30" s="65" t="s">
        <v>19</v>
      </c>
      <c r="BH30" s="65" t="str">
        <f t="shared" si="2"/>
        <v>0</v>
      </c>
      <c r="BI30" s="56"/>
      <c r="BJ30" s="56"/>
      <c r="BK30" s="69"/>
      <c r="BL30" s="69"/>
      <c r="BM30" s="60" t="str">
        <f>$AG$18</f>
        <v>B3</v>
      </c>
      <c r="BN30" s="61">
        <f>COUNT($AW$27,$AZ$31,$AW$34)</f>
        <v>0</v>
      </c>
      <c r="BO30" s="61">
        <f>SUM($BF$27+$BH$31+$BF$34)</f>
        <v>0</v>
      </c>
      <c r="BP30" s="61">
        <f>SUM($AW$27+$AZ$31+$AW$34)</f>
        <v>0</v>
      </c>
      <c r="BQ30" s="62" t="s">
        <v>19</v>
      </c>
      <c r="BR30" s="63">
        <f>SUM($AZ$27+$AW$31+$AZ$34)</f>
        <v>0</v>
      </c>
      <c r="BS30" s="64">
        <f>SUM(BP30-BR30)</f>
        <v>0</v>
      </c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58"/>
      <c r="CL30" s="63"/>
      <c r="CM30" s="63"/>
      <c r="CN30" s="58"/>
      <c r="CO30" s="63"/>
      <c r="CP30" s="63"/>
      <c r="CQ30" s="58"/>
      <c r="CR30" s="63"/>
      <c r="CS30" s="58"/>
      <c r="CT30" s="58"/>
      <c r="CU30" s="63"/>
      <c r="CV30" s="58"/>
      <c r="CW30" s="67"/>
      <c r="CX30" s="67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</row>
    <row r="31" spans="2:159" s="4" customFormat="1" ht="18" customHeight="1" thickBot="1">
      <c r="B31" s="215">
        <v>8</v>
      </c>
      <c r="C31" s="216"/>
      <c r="D31" s="216"/>
      <c r="E31" s="216"/>
      <c r="F31" s="216"/>
      <c r="G31" s="216" t="s">
        <v>22</v>
      </c>
      <c r="H31" s="216"/>
      <c r="I31" s="216"/>
      <c r="J31" s="220">
        <f t="shared" si="0"/>
        <v>0.513888888888889</v>
      </c>
      <c r="K31" s="220"/>
      <c r="L31" s="220"/>
      <c r="M31" s="220"/>
      <c r="N31" s="221"/>
      <c r="O31" s="217" t="str">
        <f>AG19</f>
        <v>B4</v>
      </c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7" t="s">
        <v>20</v>
      </c>
      <c r="AF31" s="218" t="str">
        <f>AG18</f>
        <v>B3</v>
      </c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9"/>
      <c r="AW31" s="200"/>
      <c r="AX31" s="201"/>
      <c r="AY31" s="7" t="s">
        <v>19</v>
      </c>
      <c r="AZ31" s="201"/>
      <c r="BA31" s="237"/>
      <c r="BB31" s="238"/>
      <c r="BC31" s="239"/>
      <c r="BD31" s="58"/>
      <c r="BE31" s="56"/>
      <c r="BF31" s="65" t="str">
        <f t="shared" si="1"/>
        <v>0</v>
      </c>
      <c r="BG31" s="65" t="s">
        <v>19</v>
      </c>
      <c r="BH31" s="65" t="str">
        <f t="shared" si="2"/>
        <v>0</v>
      </c>
      <c r="BI31" s="56"/>
      <c r="BJ31" s="56"/>
      <c r="BK31" s="69"/>
      <c r="BL31" s="69"/>
      <c r="BM31" s="60" t="str">
        <f>$AG$19</f>
        <v>B4</v>
      </c>
      <c r="BN31" s="61">
        <f>COUNT($AZ$26,$AW$31,$AZ$35)</f>
        <v>0</v>
      </c>
      <c r="BO31" s="61">
        <f>SUM($BH$26+$BF$31+$BH$35)</f>
        <v>0</v>
      </c>
      <c r="BP31" s="61">
        <f>SUM($AZ$26+$AW$31+$AZ$35)</f>
        <v>0</v>
      </c>
      <c r="BQ31" s="62" t="s">
        <v>19</v>
      </c>
      <c r="BR31" s="63">
        <f>SUM($AW$26+$AZ$31+$AW$35)</f>
        <v>0</v>
      </c>
      <c r="BS31" s="64">
        <f>SUM(BP31-BR31)</f>
        <v>0</v>
      </c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58"/>
      <c r="CL31" s="63"/>
      <c r="CM31" s="63"/>
      <c r="CN31" s="58"/>
      <c r="CO31" s="63"/>
      <c r="CP31" s="63"/>
      <c r="CQ31" s="58"/>
      <c r="CR31" s="63"/>
      <c r="CS31" s="58"/>
      <c r="CT31" s="58"/>
      <c r="CU31" s="63"/>
      <c r="CV31" s="58"/>
      <c r="CW31" s="67"/>
      <c r="CX31" s="67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</row>
    <row r="32" spans="2:159" s="4" customFormat="1" ht="18" customHeight="1">
      <c r="B32" s="229">
        <v>9</v>
      </c>
      <c r="C32" s="230"/>
      <c r="D32" s="230"/>
      <c r="E32" s="230"/>
      <c r="F32" s="230"/>
      <c r="G32" s="230" t="s">
        <v>16</v>
      </c>
      <c r="H32" s="230"/>
      <c r="I32" s="230"/>
      <c r="J32" s="179">
        <f t="shared" si="0"/>
        <v>0.5277777777777778</v>
      </c>
      <c r="K32" s="179"/>
      <c r="L32" s="179"/>
      <c r="M32" s="179"/>
      <c r="N32" s="180"/>
      <c r="O32" s="177" t="str">
        <f>D18</f>
        <v>A3</v>
      </c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6" t="s">
        <v>20</v>
      </c>
      <c r="AF32" s="178" t="str">
        <f>D16</f>
        <v>A1</v>
      </c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228"/>
      <c r="AW32" s="197"/>
      <c r="AX32" s="198"/>
      <c r="AY32" s="6" t="s">
        <v>19</v>
      </c>
      <c r="AZ32" s="198"/>
      <c r="BA32" s="199"/>
      <c r="BB32" s="195"/>
      <c r="BC32" s="196"/>
      <c r="BD32" s="58"/>
      <c r="BE32" s="56"/>
      <c r="BF32" s="65" t="str">
        <f t="shared" si="1"/>
        <v>0</v>
      </c>
      <c r="BG32" s="65" t="s">
        <v>19</v>
      </c>
      <c r="BH32" s="65" t="str">
        <f t="shared" si="2"/>
        <v>0</v>
      </c>
      <c r="BI32" s="56"/>
      <c r="BJ32" s="56"/>
      <c r="BK32" s="69"/>
      <c r="BL32" s="69"/>
      <c r="BM32" s="66" t="str">
        <f>$AG$16</f>
        <v>B1</v>
      </c>
      <c r="BN32" s="63">
        <f>COUNT($AW$26,$AZ$30,$AZ$34)</f>
        <v>0</v>
      </c>
      <c r="BO32" s="63">
        <f>SUM($BF$26+$BH$30+$BH$34)</f>
        <v>0</v>
      </c>
      <c r="BP32" s="63">
        <f>SUM($AW$26+$AZ$30+$AZ$34)</f>
        <v>0</v>
      </c>
      <c r="BQ32" s="62" t="s">
        <v>19</v>
      </c>
      <c r="BR32" s="63">
        <f>SUM($AZ$26+$AW$30+$AW$34)</f>
        <v>0</v>
      </c>
      <c r="BS32" s="64">
        <f>SUM(BP32-BR32)</f>
        <v>0</v>
      </c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58"/>
      <c r="CL32" s="63"/>
      <c r="CM32" s="63"/>
      <c r="CN32" s="58"/>
      <c r="CO32" s="63"/>
      <c r="CP32" s="63"/>
      <c r="CQ32" s="58"/>
      <c r="CR32" s="63"/>
      <c r="CS32" s="58"/>
      <c r="CT32" s="58"/>
      <c r="CU32" s="63"/>
      <c r="CV32" s="58"/>
      <c r="CW32" s="67"/>
      <c r="CX32" s="67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</row>
    <row r="33" spans="2:159" s="4" customFormat="1" ht="18" customHeight="1" thickBot="1">
      <c r="B33" s="215">
        <v>10</v>
      </c>
      <c r="C33" s="216"/>
      <c r="D33" s="216"/>
      <c r="E33" s="216"/>
      <c r="F33" s="216"/>
      <c r="G33" s="216" t="s">
        <v>16</v>
      </c>
      <c r="H33" s="216"/>
      <c r="I33" s="216"/>
      <c r="J33" s="220">
        <f t="shared" si="0"/>
        <v>0.5416666666666666</v>
      </c>
      <c r="K33" s="220"/>
      <c r="L33" s="220"/>
      <c r="M33" s="220"/>
      <c r="N33" s="221"/>
      <c r="O33" s="217" t="str">
        <f>D17</f>
        <v>A2</v>
      </c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7" t="s">
        <v>20</v>
      </c>
      <c r="AF33" s="218" t="str">
        <f>D19</f>
        <v>A4</v>
      </c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9"/>
      <c r="AW33" s="200"/>
      <c r="AX33" s="201"/>
      <c r="AY33" s="7" t="s">
        <v>19</v>
      </c>
      <c r="AZ33" s="201"/>
      <c r="BA33" s="237"/>
      <c r="BB33" s="238"/>
      <c r="BC33" s="239"/>
      <c r="BD33" s="58"/>
      <c r="BE33" s="56"/>
      <c r="BF33" s="65" t="str">
        <f t="shared" si="1"/>
        <v>0</v>
      </c>
      <c r="BG33" s="65" t="s">
        <v>19</v>
      </c>
      <c r="BH33" s="65" t="str">
        <f t="shared" si="2"/>
        <v>0</v>
      </c>
      <c r="BI33" s="56"/>
      <c r="BJ33" s="56"/>
      <c r="BK33" s="69"/>
      <c r="BL33" s="69"/>
      <c r="BM33" s="26"/>
      <c r="BN33" s="26"/>
      <c r="BO33" s="26"/>
      <c r="BP33" s="26"/>
      <c r="BQ33" s="26"/>
      <c r="BR33" s="26"/>
      <c r="BS33" s="26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26"/>
      <c r="CL33" s="61"/>
      <c r="CM33" s="61"/>
      <c r="CN33" s="26"/>
      <c r="CO33" s="61"/>
      <c r="CP33" s="61"/>
      <c r="CQ33" s="26"/>
      <c r="CR33" s="61"/>
      <c r="CS33" s="26"/>
      <c r="CT33" s="26"/>
      <c r="CU33" s="61"/>
      <c r="CV33" s="26"/>
      <c r="CW33" s="70"/>
      <c r="CX33" s="70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</row>
    <row r="34" spans="2:159" s="4" customFormat="1" ht="18" customHeight="1">
      <c r="B34" s="229">
        <v>11</v>
      </c>
      <c r="C34" s="230"/>
      <c r="D34" s="230"/>
      <c r="E34" s="230"/>
      <c r="F34" s="230"/>
      <c r="G34" s="230" t="s">
        <v>22</v>
      </c>
      <c r="H34" s="230"/>
      <c r="I34" s="230"/>
      <c r="J34" s="179">
        <f t="shared" si="0"/>
        <v>0.5555555555555555</v>
      </c>
      <c r="K34" s="179"/>
      <c r="L34" s="179"/>
      <c r="M34" s="179"/>
      <c r="N34" s="180"/>
      <c r="O34" s="177" t="str">
        <f>AG18</f>
        <v>B3</v>
      </c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6" t="s">
        <v>20</v>
      </c>
      <c r="AF34" s="178" t="str">
        <f>AG16</f>
        <v>B1</v>
      </c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228"/>
      <c r="AW34" s="197"/>
      <c r="AX34" s="198"/>
      <c r="AY34" s="6" t="s">
        <v>19</v>
      </c>
      <c r="AZ34" s="198"/>
      <c r="BA34" s="199"/>
      <c r="BB34" s="195"/>
      <c r="BC34" s="196"/>
      <c r="BD34" s="26"/>
      <c r="BE34" s="15"/>
      <c r="BF34" s="59" t="str">
        <f t="shared" si="1"/>
        <v>0</v>
      </c>
      <c r="BG34" s="59" t="s">
        <v>19</v>
      </c>
      <c r="BH34" s="59" t="str">
        <f t="shared" si="2"/>
        <v>0</v>
      </c>
      <c r="BI34" s="15"/>
      <c r="BJ34" s="15"/>
      <c r="BK34" s="69"/>
      <c r="BL34" s="69"/>
      <c r="BM34" s="26"/>
      <c r="BN34" s="26"/>
      <c r="BO34" s="26"/>
      <c r="BP34" s="26"/>
      <c r="BQ34" s="26"/>
      <c r="BR34" s="26"/>
      <c r="BS34" s="26"/>
      <c r="BT34" s="15"/>
      <c r="BU34" s="15"/>
      <c r="BV34" s="71"/>
      <c r="BW34" s="71"/>
      <c r="BX34" s="71"/>
      <c r="BY34" s="71"/>
      <c r="BZ34" s="71"/>
      <c r="CA34" s="71"/>
      <c r="CB34" s="71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</row>
    <row r="35" spans="2:159" s="4" customFormat="1" ht="18" customHeight="1" thickBot="1">
      <c r="B35" s="215">
        <v>12</v>
      </c>
      <c r="C35" s="216"/>
      <c r="D35" s="216"/>
      <c r="E35" s="216"/>
      <c r="F35" s="216"/>
      <c r="G35" s="216" t="s">
        <v>22</v>
      </c>
      <c r="H35" s="216"/>
      <c r="I35" s="216"/>
      <c r="J35" s="220">
        <f t="shared" si="0"/>
        <v>0.5694444444444443</v>
      </c>
      <c r="K35" s="220"/>
      <c r="L35" s="220"/>
      <c r="M35" s="220"/>
      <c r="N35" s="221"/>
      <c r="O35" s="217" t="str">
        <f>AG17</f>
        <v>B2</v>
      </c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7" t="s">
        <v>20</v>
      </c>
      <c r="AF35" s="218" t="str">
        <f>AG19</f>
        <v>B4</v>
      </c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9"/>
      <c r="AW35" s="200"/>
      <c r="AX35" s="201"/>
      <c r="AY35" s="7" t="s">
        <v>19</v>
      </c>
      <c r="AZ35" s="201"/>
      <c r="BA35" s="237"/>
      <c r="BB35" s="238"/>
      <c r="BC35" s="239"/>
      <c r="BD35" s="26"/>
      <c r="BE35" s="15"/>
      <c r="BF35" s="59" t="str">
        <f t="shared" si="1"/>
        <v>0</v>
      </c>
      <c r="BG35" s="59" t="s">
        <v>19</v>
      </c>
      <c r="BH35" s="59" t="str">
        <f t="shared" si="2"/>
        <v>0</v>
      </c>
      <c r="BI35" s="15"/>
      <c r="BJ35" s="15"/>
      <c r="BK35" s="15"/>
      <c r="BL35" s="15"/>
      <c r="BM35" s="26"/>
      <c r="BN35" s="26"/>
      <c r="BO35" s="26"/>
      <c r="BP35" s="26"/>
      <c r="BQ35" s="26"/>
      <c r="BR35" s="26"/>
      <c r="BS35" s="26"/>
      <c r="BT35" s="15"/>
      <c r="BU35" s="15"/>
      <c r="BV35" s="71"/>
      <c r="BW35" s="71"/>
      <c r="BX35" s="71"/>
      <c r="BY35" s="71"/>
      <c r="BZ35" s="71"/>
      <c r="CA35" s="71"/>
      <c r="CB35" s="71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6"/>
      <c r="BE36" s="15"/>
      <c r="BF36" s="59"/>
      <c r="BG36" s="59"/>
      <c r="BH36" s="59"/>
      <c r="BI36" s="15"/>
      <c r="BJ36" s="14"/>
      <c r="BK36" s="14"/>
      <c r="BL36" s="14"/>
      <c r="BM36" s="26"/>
      <c r="BN36" s="26"/>
      <c r="BO36" s="26"/>
      <c r="BP36" s="26"/>
      <c r="BQ36" s="26"/>
      <c r="BR36" s="26"/>
      <c r="BS36" s="26"/>
      <c r="BT36" s="15"/>
      <c r="BU36" s="15"/>
      <c r="BV36" s="71"/>
      <c r="BW36" s="71"/>
      <c r="BX36" s="71"/>
      <c r="BY36" s="71"/>
      <c r="BZ36" s="71"/>
      <c r="CA36" s="71"/>
      <c r="CB36" s="71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6"/>
      <c r="BE37" s="15"/>
      <c r="BF37" s="59"/>
      <c r="BG37" s="59"/>
      <c r="BH37" s="59"/>
      <c r="BI37" s="15"/>
      <c r="BJ37" s="15"/>
      <c r="BK37" s="69"/>
      <c r="BL37" s="69"/>
      <c r="BM37" s="26"/>
      <c r="BN37" s="26"/>
      <c r="BO37" s="26"/>
      <c r="BP37" s="26"/>
      <c r="BQ37" s="26"/>
      <c r="BR37" s="26"/>
      <c r="BS37" s="26"/>
      <c r="BT37" s="15"/>
      <c r="BU37" s="15"/>
      <c r="BV37" s="71"/>
      <c r="BW37" s="71"/>
      <c r="BX37" s="71"/>
      <c r="BY37" s="71"/>
      <c r="BZ37" s="71"/>
      <c r="CA37" s="71"/>
      <c r="CB37" s="71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5"/>
      <c r="BF38" s="59"/>
      <c r="BG38" s="59"/>
      <c r="BH38" s="59"/>
      <c r="BI38" s="15"/>
      <c r="BJ38" s="15"/>
      <c r="BK38" s="69"/>
      <c r="BL38" s="69"/>
      <c r="BM38" s="26"/>
      <c r="BN38" s="26"/>
      <c r="BO38" s="26"/>
      <c r="BP38" s="26"/>
      <c r="BQ38" s="26"/>
      <c r="BR38" s="26"/>
      <c r="BS38" s="26"/>
      <c r="BT38" s="15"/>
      <c r="BU38" s="15"/>
      <c r="BV38" s="71"/>
      <c r="BW38" s="71"/>
      <c r="BX38" s="71"/>
      <c r="BY38" s="71"/>
      <c r="BZ38" s="71"/>
      <c r="CA38" s="71"/>
      <c r="CB38" s="71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</row>
    <row r="39" spans="2:159" s="4" customFormat="1" ht="18" customHeight="1" thickBot="1">
      <c r="B39"/>
      <c r="C39"/>
      <c r="D39"/>
      <c r="E39" s="236" t="s">
        <v>12</v>
      </c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58"/>
      <c r="AE39" s="236" t="s">
        <v>32</v>
      </c>
      <c r="AF39" s="227"/>
      <c r="AG39" s="258"/>
      <c r="AH39" s="236" t="s">
        <v>24</v>
      </c>
      <c r="AI39" s="227"/>
      <c r="AJ39" s="258"/>
      <c r="AK39" s="236" t="s">
        <v>25</v>
      </c>
      <c r="AL39" s="227"/>
      <c r="AM39" s="227"/>
      <c r="AN39" s="227"/>
      <c r="AO39" s="258"/>
      <c r="AP39" s="236" t="s">
        <v>26</v>
      </c>
      <c r="AQ39" s="227"/>
      <c r="AR39" s="258"/>
      <c r="AS39"/>
      <c r="AT39"/>
      <c r="AU39"/>
      <c r="AV39"/>
      <c r="AW39"/>
      <c r="AX39"/>
      <c r="AY39"/>
      <c r="AZ39"/>
      <c r="BA39"/>
      <c r="BB39"/>
      <c r="BC39"/>
      <c r="BD39" s="26"/>
      <c r="BE39" s="15"/>
      <c r="BF39" s="59"/>
      <c r="BG39" s="59"/>
      <c r="BH39" s="59"/>
      <c r="BI39" s="15"/>
      <c r="BJ39" s="15"/>
      <c r="BK39" s="69"/>
      <c r="BL39" s="69"/>
      <c r="BM39" s="26"/>
      <c r="BN39" s="26"/>
      <c r="BO39" s="26"/>
      <c r="BP39" s="26"/>
      <c r="BQ39" s="26"/>
      <c r="BR39" s="26"/>
      <c r="BS39" s="26"/>
      <c r="BT39" s="15"/>
      <c r="BU39" s="15"/>
      <c r="BV39" s="71"/>
      <c r="BW39" s="71"/>
      <c r="BX39" s="71"/>
      <c r="BY39" s="71"/>
      <c r="BZ39" s="71"/>
      <c r="CA39" s="71"/>
      <c r="CB39" s="71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</row>
    <row r="40" spans="2:159" s="4" customFormat="1" ht="18" customHeight="1">
      <c r="B40"/>
      <c r="C40"/>
      <c r="D40"/>
      <c r="E40" s="249" t="s">
        <v>8</v>
      </c>
      <c r="F40" s="250"/>
      <c r="G40" s="183">
        <f>IF(ISBLANK($AZ$24),"",$BM$24)</f>
      </c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4"/>
      <c r="AE40" s="251">
        <f>IF(ISBLANK($AZ$24),"",$BN$24)</f>
      </c>
      <c r="AF40" s="252"/>
      <c r="AG40" s="253"/>
      <c r="AH40" s="251">
        <f>IF(ISBLANK($AZ$24),"",$BO$24)</f>
      </c>
      <c r="AI40" s="252"/>
      <c r="AJ40" s="253"/>
      <c r="AK40" s="250">
        <f>IF(ISBLANK($AZ$24),"",$BP$24)</f>
      </c>
      <c r="AL40" s="250"/>
      <c r="AM40" s="9" t="s">
        <v>19</v>
      </c>
      <c r="AN40" s="250">
        <f>IF(ISBLANK($AZ$24),"",$BR$24)</f>
      </c>
      <c r="AO40" s="250"/>
      <c r="AP40" s="259">
        <f>IF(ISBLANK($AZ$24),"",$BS$24)</f>
      </c>
      <c r="AQ40" s="260"/>
      <c r="AR40" s="261"/>
      <c r="AS40"/>
      <c r="AT40"/>
      <c r="AU40"/>
      <c r="AV40"/>
      <c r="AW40"/>
      <c r="AX40"/>
      <c r="AY40"/>
      <c r="AZ40"/>
      <c r="BA40"/>
      <c r="BB40"/>
      <c r="BC40"/>
      <c r="BD40" s="26"/>
      <c r="BE40" s="15"/>
      <c r="BF40" s="59"/>
      <c r="BG40" s="59"/>
      <c r="BH40" s="59"/>
      <c r="BI40" s="15"/>
      <c r="BJ40" s="15"/>
      <c r="BK40" s="69"/>
      <c r="BL40" s="69"/>
      <c r="BM40" s="26"/>
      <c r="BN40" s="26"/>
      <c r="BO40" s="26"/>
      <c r="BP40" s="26"/>
      <c r="BQ40" s="26"/>
      <c r="BR40" s="26"/>
      <c r="BS40" s="26"/>
      <c r="BT40" s="15"/>
      <c r="BU40" s="15"/>
      <c r="BV40" s="71"/>
      <c r="BW40" s="71"/>
      <c r="BX40" s="71"/>
      <c r="BY40" s="71"/>
      <c r="BZ40" s="71"/>
      <c r="CA40" s="71"/>
      <c r="CB40" s="71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</row>
    <row r="41" spans="2:159" s="4" customFormat="1" ht="18" customHeight="1">
      <c r="B41"/>
      <c r="C41"/>
      <c r="D41"/>
      <c r="E41" s="244" t="s">
        <v>9</v>
      </c>
      <c r="F41" s="245"/>
      <c r="G41" s="181">
        <f>IF(ISBLANK($AZ$24),"",$BM$25)</f>
      </c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2"/>
      <c r="AE41" s="246">
        <f>IF(ISBLANK($AZ$24),"",$BN$25)</f>
      </c>
      <c r="AF41" s="247"/>
      <c r="AG41" s="248"/>
      <c r="AH41" s="246">
        <f>IF(ISBLANK($AZ$24),"",$BO$25)</f>
      </c>
      <c r="AI41" s="247"/>
      <c r="AJ41" s="248"/>
      <c r="AK41" s="245">
        <f>IF(ISBLANK($AZ$24),"",$BP$25)</f>
      </c>
      <c r="AL41" s="245"/>
      <c r="AM41" s="10" t="s">
        <v>19</v>
      </c>
      <c r="AN41" s="245">
        <f>IF(ISBLANK($AZ$24),"",$BR$25)</f>
      </c>
      <c r="AO41" s="245"/>
      <c r="AP41" s="254">
        <f>IF(ISBLANK($AZ$24),"",$BS$25)</f>
      </c>
      <c r="AQ41" s="255"/>
      <c r="AR41" s="256"/>
      <c r="AS41"/>
      <c r="AT41"/>
      <c r="AU41"/>
      <c r="AV41"/>
      <c r="AW41"/>
      <c r="AX41"/>
      <c r="AY41"/>
      <c r="AZ41"/>
      <c r="BA41"/>
      <c r="BB41"/>
      <c r="BC41"/>
      <c r="BD41" s="26"/>
      <c r="BE41" s="15"/>
      <c r="BF41" s="59"/>
      <c r="BG41" s="59"/>
      <c r="BH41" s="59"/>
      <c r="BI41" s="15"/>
      <c r="BJ41" s="15"/>
      <c r="BK41" s="69"/>
      <c r="BL41" s="69"/>
      <c r="BM41" s="72"/>
      <c r="BN41" s="73"/>
      <c r="BO41" s="73"/>
      <c r="BP41" s="74"/>
      <c r="BQ41" s="73"/>
      <c r="BR41" s="75"/>
      <c r="BS41" s="15"/>
      <c r="BT41" s="15"/>
      <c r="BU41" s="15"/>
      <c r="BV41" s="71"/>
      <c r="BW41" s="71"/>
      <c r="BX41" s="71"/>
      <c r="BY41" s="71"/>
      <c r="BZ41" s="71"/>
      <c r="CA41" s="71"/>
      <c r="CB41" s="71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</row>
    <row r="42" spans="2:159" s="4" customFormat="1" ht="18" customHeight="1">
      <c r="B42"/>
      <c r="C42"/>
      <c r="D42"/>
      <c r="E42" s="244" t="s">
        <v>10</v>
      </c>
      <c r="F42" s="245"/>
      <c r="G42" s="181">
        <f>IF(ISBLANK($AZ$24),"",$BM$26)</f>
      </c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2"/>
      <c r="AE42" s="246">
        <f>IF(ISBLANK($AZ$24),"",$BN$26)</f>
      </c>
      <c r="AF42" s="247"/>
      <c r="AG42" s="248"/>
      <c r="AH42" s="246">
        <f>IF(ISBLANK($AZ$24),"",$BO$26)</f>
      </c>
      <c r="AI42" s="247"/>
      <c r="AJ42" s="248"/>
      <c r="AK42" s="245">
        <f>IF(ISBLANK($AZ$24),"",$BP$26)</f>
      </c>
      <c r="AL42" s="245"/>
      <c r="AM42" s="10" t="s">
        <v>19</v>
      </c>
      <c r="AN42" s="245">
        <f>IF(ISBLANK($AZ$24),"",$BR$26)</f>
      </c>
      <c r="AO42" s="245"/>
      <c r="AP42" s="254">
        <f>IF(ISBLANK($AZ$24),"",$BS$26)</f>
      </c>
      <c r="AQ42" s="255"/>
      <c r="AR42" s="256"/>
      <c r="AS42"/>
      <c r="AT42"/>
      <c r="AU42"/>
      <c r="AV42"/>
      <c r="AW42"/>
      <c r="AX42"/>
      <c r="AY42"/>
      <c r="AZ42"/>
      <c r="BA42"/>
      <c r="BB42"/>
      <c r="BC42"/>
      <c r="BD42" s="26"/>
      <c r="BE42" s="15"/>
      <c r="BF42" s="59"/>
      <c r="BG42" s="59"/>
      <c r="BH42" s="59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71"/>
      <c r="BW42" s="71"/>
      <c r="BX42" s="71"/>
      <c r="BY42" s="71"/>
      <c r="BZ42" s="71"/>
      <c r="CA42" s="71"/>
      <c r="CB42" s="71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</row>
    <row r="43" spans="5:60" ht="18" customHeight="1" thickBot="1">
      <c r="E43" s="240">
        <v>4</v>
      </c>
      <c r="F43" s="241"/>
      <c r="G43" s="242">
        <f>IF(ISBLANK($AZ$24),"",$BM$27)</f>
      </c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3"/>
      <c r="AE43" s="116">
        <f>IF(ISBLANK($AZ$24),"",$BN$27)</f>
      </c>
      <c r="AF43" s="117"/>
      <c r="AG43" s="118"/>
      <c r="AH43" s="116">
        <f>IF(ISBLANK($AZ$24),"",$BO$27)</f>
      </c>
      <c r="AI43" s="117"/>
      <c r="AJ43" s="118"/>
      <c r="AK43" s="119">
        <f>IF(ISBLANK($AZ$24),"",$BP$27)</f>
      </c>
      <c r="AL43" s="119"/>
      <c r="AM43" s="11" t="s">
        <v>19</v>
      </c>
      <c r="AN43" s="119">
        <f>IF(ISBLANK($AZ$24),"",$BR$27)</f>
      </c>
      <c r="AO43" s="119"/>
      <c r="AP43" s="109">
        <f>IF(ISBLANK($AZ$24),"",$BS$27)</f>
      </c>
      <c r="AQ43" s="110"/>
      <c r="AR43" s="111"/>
      <c r="BF43" s="59"/>
      <c r="BG43" s="59"/>
      <c r="BH43" s="59"/>
    </row>
    <row r="44" ht="18" customHeight="1" thickBot="1"/>
    <row r="45" spans="5:44" ht="18" customHeight="1" thickBot="1">
      <c r="E45" s="236" t="s">
        <v>13</v>
      </c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58"/>
      <c r="AE45" s="236" t="s">
        <v>32</v>
      </c>
      <c r="AF45" s="227"/>
      <c r="AG45" s="258"/>
      <c r="AH45" s="236" t="s">
        <v>24</v>
      </c>
      <c r="AI45" s="227"/>
      <c r="AJ45" s="258"/>
      <c r="AK45" s="236" t="s">
        <v>25</v>
      </c>
      <c r="AL45" s="227"/>
      <c r="AM45" s="227"/>
      <c r="AN45" s="227"/>
      <c r="AO45" s="258"/>
      <c r="AP45" s="236" t="s">
        <v>26</v>
      </c>
      <c r="AQ45" s="227"/>
      <c r="AR45" s="258"/>
    </row>
    <row r="46" spans="5:44" ht="18" customHeight="1">
      <c r="E46" s="249" t="s">
        <v>8</v>
      </c>
      <c r="F46" s="250"/>
      <c r="G46" s="183">
        <f>IF(ISBLANK($AZ$26),"",$BM$29)</f>
      </c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4"/>
      <c r="AE46" s="251">
        <f>IF(ISBLANK($AZ$26),"",$BN$29)</f>
      </c>
      <c r="AF46" s="252"/>
      <c r="AG46" s="253"/>
      <c r="AH46" s="251">
        <f>IF(ISBLANK($AZ$26),"",$BO$29)</f>
      </c>
      <c r="AI46" s="252"/>
      <c r="AJ46" s="253"/>
      <c r="AK46" s="250">
        <f>IF(ISBLANK($AZ$26),"",$BP$29)</f>
      </c>
      <c r="AL46" s="250"/>
      <c r="AM46" s="9" t="s">
        <v>19</v>
      </c>
      <c r="AN46" s="250">
        <f>IF(ISBLANK($AZ$26),"",$BR$29)</f>
      </c>
      <c r="AO46" s="250"/>
      <c r="AP46" s="259">
        <f>IF(ISBLANK($AZ$26),"",$BS$29)</f>
      </c>
      <c r="AQ46" s="260"/>
      <c r="AR46" s="261"/>
    </row>
    <row r="47" spans="5:102" s="8" customFormat="1" ht="18" customHeight="1">
      <c r="E47" s="244" t="s">
        <v>9</v>
      </c>
      <c r="F47" s="245"/>
      <c r="G47" s="181">
        <f>IF(ISBLANK($AZ$26),"",$BM$30)</f>
      </c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2"/>
      <c r="AE47" s="246">
        <f>IF(ISBLANK($AZ$26),"",$BN$30)</f>
      </c>
      <c r="AF47" s="247"/>
      <c r="AG47" s="248"/>
      <c r="AH47" s="246">
        <f>IF(ISBLANK($AZ$26),"",$BO$30)</f>
      </c>
      <c r="AI47" s="247"/>
      <c r="AJ47" s="248"/>
      <c r="AK47" s="245">
        <f>IF(ISBLANK($AZ$26),"",$BP$30)</f>
      </c>
      <c r="AL47" s="245"/>
      <c r="AM47" s="10" t="s">
        <v>19</v>
      </c>
      <c r="AN47" s="245">
        <f>IF(ISBLANK($AZ$26),"",$BR$30)</f>
      </c>
      <c r="AO47" s="245"/>
      <c r="AP47" s="254">
        <f>IF(ISBLANK($AZ$26),"",$BS$30)</f>
      </c>
      <c r="AQ47" s="255"/>
      <c r="AR47" s="256"/>
      <c r="BE47" s="16"/>
      <c r="BF47" s="16"/>
      <c r="BG47" s="16"/>
      <c r="BH47" s="16"/>
      <c r="BI47" s="16"/>
      <c r="BJ47" s="16"/>
      <c r="BK47" s="16"/>
      <c r="BL47" s="16"/>
      <c r="BM47" s="76"/>
      <c r="BN47" s="76"/>
      <c r="BO47" s="76"/>
      <c r="BP47" s="76"/>
      <c r="BQ47" s="76"/>
      <c r="BR47" s="76"/>
      <c r="BS47" s="76"/>
      <c r="BT47" s="76"/>
      <c r="BU47" s="76"/>
      <c r="BV47" s="77"/>
      <c r="BW47" s="77"/>
      <c r="BX47" s="77"/>
      <c r="BY47" s="77"/>
      <c r="BZ47" s="77"/>
      <c r="CA47" s="77"/>
      <c r="CB47" s="77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</row>
    <row r="48" spans="5:44" ht="18" customHeight="1">
      <c r="E48" s="244" t="s">
        <v>10</v>
      </c>
      <c r="F48" s="245"/>
      <c r="G48" s="181">
        <f>IF(ISBLANK($AZ$26),"",$BM$31)</f>
      </c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2"/>
      <c r="AE48" s="246">
        <f>IF(ISBLANK($AZ$26),"",$BN$31)</f>
      </c>
      <c r="AF48" s="247"/>
      <c r="AG48" s="248"/>
      <c r="AH48" s="246">
        <f>IF(ISBLANK($AZ$26),"",$BO$31)</f>
      </c>
      <c r="AI48" s="247"/>
      <c r="AJ48" s="248"/>
      <c r="AK48" s="245">
        <f>IF(ISBLANK($AZ$26),"",$BP$31)</f>
      </c>
      <c r="AL48" s="245"/>
      <c r="AM48" s="10" t="s">
        <v>19</v>
      </c>
      <c r="AN48" s="245">
        <f>IF(ISBLANK($AZ$26),"",$BR$31)</f>
      </c>
      <c r="AO48" s="245"/>
      <c r="AP48" s="254">
        <f>IF(ISBLANK($AZ$26),"",$BS$31)</f>
      </c>
      <c r="AQ48" s="255"/>
      <c r="AR48" s="256"/>
    </row>
    <row r="49" spans="5:44" ht="18" customHeight="1" thickBot="1">
      <c r="E49" s="240" t="s">
        <v>11</v>
      </c>
      <c r="F49" s="241"/>
      <c r="G49" s="242">
        <f>IF(ISBLANK($AZ$26),"",$BM$32)</f>
      </c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3"/>
      <c r="AE49" s="116">
        <f>IF(ISBLANK($AZ$26),"",$BN$32)</f>
      </c>
      <c r="AF49" s="117"/>
      <c r="AG49" s="118"/>
      <c r="AH49" s="116">
        <f>IF(ISBLANK($AZ$26),"",$BO$32)</f>
      </c>
      <c r="AI49" s="117"/>
      <c r="AJ49" s="118"/>
      <c r="AK49" s="119">
        <f>IF(ISBLANK($AZ$26),"",$BP$32)</f>
      </c>
      <c r="AL49" s="119"/>
      <c r="AM49" s="11" t="s">
        <v>19</v>
      </c>
      <c r="AN49" s="119">
        <f>IF(ISBLANK($AZ$26),"",$BR$32)</f>
      </c>
      <c r="AO49" s="119"/>
      <c r="AP49" s="109">
        <f>IF(ISBLANK($AZ$26),"",$BS$32)</f>
      </c>
      <c r="AQ49" s="110"/>
      <c r="AR49" s="111"/>
    </row>
    <row r="50" ht="18" customHeight="1"/>
    <row r="51" ht="18" customHeight="1"/>
    <row r="52" spans="2:55" ht="33">
      <c r="B52" s="112" t="str">
        <f>$A$2</f>
        <v>Vereinsname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</row>
    <row r="53" spans="2:159" ht="12.75">
      <c r="B53" s="1" t="s">
        <v>55</v>
      </c>
      <c r="BD53" s="3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73"/>
      <c r="BS53" s="12"/>
      <c r="BT53" s="12"/>
      <c r="BU53" s="12"/>
      <c r="BV53" s="30"/>
      <c r="BW53" s="30"/>
      <c r="BX53" s="30"/>
      <c r="BY53" s="30"/>
      <c r="BZ53" s="30"/>
      <c r="CA53" s="30"/>
      <c r="CB53" s="30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82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</row>
    <row r="54" spans="56:159" ht="12.75">
      <c r="BD54" s="3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73"/>
      <c r="BS54" s="12"/>
      <c r="BT54" s="12"/>
      <c r="BU54" s="12"/>
      <c r="BV54" s="30"/>
      <c r="BW54" s="30"/>
      <c r="BX54" s="30"/>
      <c r="BY54" s="30"/>
      <c r="BZ54" s="30"/>
      <c r="CA54" s="30"/>
      <c r="CB54" s="30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82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</row>
    <row r="55" spans="1:159" ht="15.75">
      <c r="A55" s="2"/>
      <c r="B55" s="2"/>
      <c r="C55" s="2"/>
      <c r="D55" s="2"/>
      <c r="E55" s="2"/>
      <c r="F55" s="2"/>
      <c r="G55" s="83" t="s">
        <v>2</v>
      </c>
      <c r="H55" s="262">
        <f>$J$35+1.5*($U$10*$X$10+$AL$10)</f>
        <v>0.5902777777777777</v>
      </c>
      <c r="I55" s="262"/>
      <c r="J55" s="262"/>
      <c r="K55" s="262"/>
      <c r="L55" s="262"/>
      <c r="M55" s="32" t="s">
        <v>3</v>
      </c>
      <c r="N55" s="2"/>
      <c r="O55" s="2"/>
      <c r="P55" s="2"/>
      <c r="Q55" s="2"/>
      <c r="R55" s="2"/>
      <c r="S55" s="2"/>
      <c r="T55" s="83" t="s">
        <v>4</v>
      </c>
      <c r="U55" s="263">
        <f>$U$10</f>
        <v>2</v>
      </c>
      <c r="V55" s="263" t="s">
        <v>56</v>
      </c>
      <c r="W55" s="84" t="s">
        <v>33</v>
      </c>
      <c r="X55" s="264">
        <f>$X$10</f>
        <v>0.005555555555555556</v>
      </c>
      <c r="Y55" s="264"/>
      <c r="Z55" s="264"/>
      <c r="AA55" s="264"/>
      <c r="AB55" s="264"/>
      <c r="AC55" s="32" t="s">
        <v>5</v>
      </c>
      <c r="AD55" s="2"/>
      <c r="AE55" s="2"/>
      <c r="AF55" s="2"/>
      <c r="AG55" s="2"/>
      <c r="AH55" s="2"/>
      <c r="AI55" s="2"/>
      <c r="AJ55" s="2"/>
      <c r="AK55" s="83" t="s">
        <v>6</v>
      </c>
      <c r="AL55" s="264">
        <f>$AL$10</f>
        <v>0.002777777777777778</v>
      </c>
      <c r="AM55" s="264"/>
      <c r="AN55" s="264"/>
      <c r="AO55" s="264"/>
      <c r="AP55" s="264"/>
      <c r="AQ55" s="32" t="s">
        <v>5</v>
      </c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73"/>
      <c r="BS55" s="12"/>
      <c r="BT55" s="12"/>
      <c r="BU55" s="12"/>
      <c r="BV55" s="30"/>
      <c r="BW55" s="30"/>
      <c r="BX55" s="30"/>
      <c r="BY55" s="30"/>
      <c r="BZ55" s="30"/>
      <c r="CA55" s="30"/>
      <c r="CB55" s="30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82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</row>
    <row r="56" spans="56:159" ht="6" customHeight="1" thickBot="1">
      <c r="BD56" s="3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73"/>
      <c r="BS56" s="12"/>
      <c r="BT56" s="12"/>
      <c r="BU56" s="12"/>
      <c r="BV56" s="30"/>
      <c r="BW56" s="30"/>
      <c r="BX56" s="30"/>
      <c r="BY56" s="30"/>
      <c r="BZ56" s="30"/>
      <c r="CA56" s="30"/>
      <c r="CB56" s="30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82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</row>
    <row r="57" spans="2:159" ht="16.5" thickBot="1">
      <c r="B57" s="210" t="s">
        <v>57</v>
      </c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2"/>
      <c r="Z57" s="213"/>
      <c r="AE57" s="210" t="s">
        <v>58</v>
      </c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2"/>
      <c r="BC57" s="213"/>
      <c r="BD57" s="32"/>
      <c r="BE57" s="12"/>
      <c r="BF57" s="12"/>
      <c r="BG57" s="12"/>
      <c r="BH57" s="12"/>
      <c r="BI57" s="12"/>
      <c r="BJ57" s="12"/>
      <c r="BK57" s="12"/>
      <c r="BL57" s="12"/>
      <c r="BM57" s="41"/>
      <c r="BN57" s="41"/>
      <c r="BO57" s="41"/>
      <c r="BP57" s="85"/>
      <c r="BQ57" s="41"/>
      <c r="BR57" s="73"/>
      <c r="BS57" s="41"/>
      <c r="BT57" s="41"/>
      <c r="BU57" s="41"/>
      <c r="BV57" s="42"/>
      <c r="BW57" s="42"/>
      <c r="BX57" s="42"/>
      <c r="BY57" s="42"/>
      <c r="BZ57" s="42"/>
      <c r="CA57" s="42"/>
      <c r="CB57" s="42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82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</row>
    <row r="58" spans="2:159" ht="15">
      <c r="B58" s="222" t="s">
        <v>8</v>
      </c>
      <c r="C58" s="223"/>
      <c r="D58" s="207" t="str">
        <f>(IF(ISBLANK($AZ$33),"1. Gruppe A",$G$40))</f>
        <v>1. Gruppe A</v>
      </c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2"/>
      <c r="Z58" s="203"/>
      <c r="AE58" s="222" t="s">
        <v>8</v>
      </c>
      <c r="AF58" s="223"/>
      <c r="AG58" s="207" t="str">
        <f>(IF(ISBLANK($AZ$35),"1. Gruppe B",$G$46))</f>
        <v>1. Gruppe B</v>
      </c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2"/>
      <c r="BC58" s="203"/>
      <c r="BD58" s="32"/>
      <c r="BE58" s="12"/>
      <c r="BF58" s="12"/>
      <c r="BG58" s="12"/>
      <c r="BH58" s="12"/>
      <c r="BI58" s="12"/>
      <c r="BJ58" s="12"/>
      <c r="BK58" s="12"/>
      <c r="BL58" s="12"/>
      <c r="BM58" s="41"/>
      <c r="BN58" s="41"/>
      <c r="BO58" s="41"/>
      <c r="BP58" s="85"/>
      <c r="BQ58" s="41"/>
      <c r="BR58" s="73"/>
      <c r="BS58" s="41"/>
      <c r="BT58" s="41"/>
      <c r="BU58" s="41"/>
      <c r="BV58" s="42"/>
      <c r="BW58" s="42"/>
      <c r="BX58" s="42"/>
      <c r="BY58" s="42"/>
      <c r="BZ58" s="42"/>
      <c r="CA58" s="42"/>
      <c r="CB58" s="42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82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</row>
    <row r="59" spans="2:159" ht="15">
      <c r="B59" s="222" t="s">
        <v>9</v>
      </c>
      <c r="C59" s="223"/>
      <c r="D59" s="207" t="str">
        <f>(IF(ISBLANK($AZ$35),"2. Gruppe B",$G$47))</f>
        <v>2. Gruppe B</v>
      </c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2"/>
      <c r="Z59" s="203"/>
      <c r="AE59" s="222" t="s">
        <v>9</v>
      </c>
      <c r="AF59" s="223"/>
      <c r="AG59" s="207" t="str">
        <f>(IF(ISBLANK($AZ$33),"2. Gruppe A",$G$41))</f>
        <v>2. Gruppe A</v>
      </c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2"/>
      <c r="BC59" s="203"/>
      <c r="BD59" s="32"/>
      <c r="BE59" s="12"/>
      <c r="BF59" s="12"/>
      <c r="BG59" s="12"/>
      <c r="BH59" s="12"/>
      <c r="BI59" s="12"/>
      <c r="BJ59" s="12"/>
      <c r="BK59" s="12"/>
      <c r="BL59" s="12"/>
      <c r="BM59" s="41"/>
      <c r="BN59" s="41"/>
      <c r="BO59" s="41"/>
      <c r="BP59" s="85"/>
      <c r="BQ59" s="41"/>
      <c r="BR59" s="73"/>
      <c r="BS59" s="41"/>
      <c r="BT59" s="41"/>
      <c r="BU59" s="41"/>
      <c r="BV59" s="42"/>
      <c r="BW59" s="42"/>
      <c r="BX59" s="42"/>
      <c r="BY59" s="42"/>
      <c r="BZ59" s="42"/>
      <c r="CA59" s="42"/>
      <c r="CB59" s="42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82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</row>
    <row r="60" spans="2:159" ht="15.75" thickBot="1">
      <c r="B60" s="224" t="s">
        <v>10</v>
      </c>
      <c r="C60" s="225"/>
      <c r="D60" s="204" t="str">
        <f>(IF(ISBLANK($AZ$33),"3. Gruppe A",$G$42))</f>
        <v>3. Gruppe A</v>
      </c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5"/>
      <c r="Z60" s="206"/>
      <c r="AE60" s="224" t="s">
        <v>10</v>
      </c>
      <c r="AF60" s="225"/>
      <c r="AG60" s="204" t="str">
        <f>(IF(ISBLANK($AZ$35),"3. Gruppe B",$G$48))</f>
        <v>3. Gruppe B</v>
      </c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5"/>
      <c r="BC60" s="206"/>
      <c r="BD60" s="32"/>
      <c r="BE60" s="12"/>
      <c r="BF60" s="12"/>
      <c r="BG60" s="12"/>
      <c r="BH60" s="12"/>
      <c r="BI60" s="12"/>
      <c r="BJ60" s="12"/>
      <c r="BK60" s="12"/>
      <c r="BL60" s="12"/>
      <c r="BM60" s="41"/>
      <c r="BN60" s="41"/>
      <c r="BO60" s="41"/>
      <c r="BP60" s="85"/>
      <c r="BQ60" s="41"/>
      <c r="BR60" s="73"/>
      <c r="BS60" s="41"/>
      <c r="BT60" s="41"/>
      <c r="BU60" s="41"/>
      <c r="BV60" s="42"/>
      <c r="BW60" s="42"/>
      <c r="BX60" s="42"/>
      <c r="BY60" s="42"/>
      <c r="BZ60" s="42"/>
      <c r="CA60" s="42"/>
      <c r="CB60" s="42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82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</row>
    <row r="61" spans="56:159" ht="12.75">
      <c r="BD61" s="32"/>
      <c r="BE61" s="12"/>
      <c r="BF61" s="12"/>
      <c r="BG61" s="12"/>
      <c r="BH61" s="12"/>
      <c r="BI61" s="12"/>
      <c r="BJ61" s="12"/>
      <c r="BK61" s="12"/>
      <c r="BL61" s="12"/>
      <c r="BM61" s="41"/>
      <c r="BN61" s="41"/>
      <c r="BO61" s="41"/>
      <c r="BP61" s="85"/>
      <c r="BQ61" s="41"/>
      <c r="BR61" s="73"/>
      <c r="BS61" s="41"/>
      <c r="BT61" s="41"/>
      <c r="BU61" s="41"/>
      <c r="BV61" s="42"/>
      <c r="BW61" s="42"/>
      <c r="BX61" s="42"/>
      <c r="BY61" s="42"/>
      <c r="BZ61" s="42"/>
      <c r="CA61" s="42"/>
      <c r="CB61" s="42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82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</row>
    <row r="62" spans="2:159" ht="12.75">
      <c r="B62" s="1" t="s">
        <v>59</v>
      </c>
      <c r="BD62" s="32"/>
      <c r="BE62" s="12"/>
      <c r="BF62" s="12"/>
      <c r="BG62" s="12"/>
      <c r="BH62" s="12"/>
      <c r="BI62" s="12"/>
      <c r="BJ62" s="12"/>
      <c r="BK62" s="12"/>
      <c r="BL62" s="12"/>
      <c r="BM62" s="41"/>
      <c r="BN62" s="41"/>
      <c r="BO62" s="41"/>
      <c r="BP62" s="85"/>
      <c r="BQ62" s="41"/>
      <c r="BR62" s="73"/>
      <c r="BS62" s="41"/>
      <c r="BT62" s="41"/>
      <c r="BU62" s="41"/>
      <c r="BV62" s="42"/>
      <c r="BW62" s="42"/>
      <c r="BX62" s="42"/>
      <c r="BY62" s="42"/>
      <c r="BZ62" s="42"/>
      <c r="CA62" s="42"/>
      <c r="CB62" s="42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8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</row>
    <row r="63" spans="56:159" ht="6" customHeight="1" thickBot="1">
      <c r="BD63" s="32"/>
      <c r="BE63" s="12"/>
      <c r="BF63" s="12"/>
      <c r="BG63" s="12"/>
      <c r="BH63" s="12"/>
      <c r="BI63" s="12"/>
      <c r="BJ63" s="12"/>
      <c r="BK63" s="12"/>
      <c r="BL63" s="12"/>
      <c r="BM63" s="41"/>
      <c r="BN63" s="41"/>
      <c r="BO63" s="41"/>
      <c r="BP63" s="85"/>
      <c r="BQ63" s="41"/>
      <c r="BR63" s="73"/>
      <c r="BS63" s="41"/>
      <c r="BT63" s="41"/>
      <c r="BU63" s="41"/>
      <c r="BV63" s="42"/>
      <c r="BW63" s="42"/>
      <c r="BX63" s="42"/>
      <c r="BY63" s="42"/>
      <c r="BZ63" s="42"/>
      <c r="CA63" s="42"/>
      <c r="CB63" s="42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82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</row>
    <row r="64" spans="2:132" s="4" customFormat="1" ht="16.5" customHeight="1" thickBot="1">
      <c r="B64" s="231" t="s">
        <v>14</v>
      </c>
      <c r="C64" s="232"/>
      <c r="D64" s="226"/>
      <c r="E64" s="227"/>
      <c r="F64" s="233"/>
      <c r="G64" s="226" t="s">
        <v>15</v>
      </c>
      <c r="H64" s="227"/>
      <c r="I64" s="233"/>
      <c r="J64" s="226" t="s">
        <v>17</v>
      </c>
      <c r="K64" s="227"/>
      <c r="L64" s="227"/>
      <c r="M64" s="227"/>
      <c r="N64" s="233"/>
      <c r="O64" s="226" t="s">
        <v>18</v>
      </c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36" t="s">
        <v>21</v>
      </c>
      <c r="AX64" s="227"/>
      <c r="AY64" s="227"/>
      <c r="AZ64" s="227"/>
      <c r="BA64" s="227"/>
      <c r="BB64" s="234"/>
      <c r="BC64" s="235"/>
      <c r="BD64" s="86"/>
      <c r="BE64" s="87"/>
      <c r="BF64" s="54" t="s">
        <v>28</v>
      </c>
      <c r="BG64" s="88"/>
      <c r="BH64" s="88"/>
      <c r="BI64" s="87"/>
      <c r="BJ64" s="87"/>
      <c r="BK64" s="87"/>
      <c r="BL64" s="87"/>
      <c r="BM64" s="87"/>
      <c r="BN64" s="87"/>
      <c r="BO64" s="87"/>
      <c r="BP64" s="89"/>
      <c r="BQ64" s="87"/>
      <c r="BR64" s="73"/>
      <c r="BS64" s="87"/>
      <c r="BT64" s="87"/>
      <c r="BU64" s="87"/>
      <c r="BV64" s="90"/>
      <c r="BW64" s="90"/>
      <c r="BX64" s="90"/>
      <c r="BY64" s="90"/>
      <c r="BZ64" s="90"/>
      <c r="CA64" s="90"/>
      <c r="CB64" s="90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91"/>
    </row>
    <row r="65" spans="2:132" s="5" customFormat="1" ht="18" customHeight="1">
      <c r="B65" s="229">
        <v>13</v>
      </c>
      <c r="C65" s="230"/>
      <c r="D65" s="230"/>
      <c r="E65" s="230"/>
      <c r="F65" s="230"/>
      <c r="G65" s="230">
        <v>1</v>
      </c>
      <c r="H65" s="230"/>
      <c r="I65" s="230"/>
      <c r="J65" s="179">
        <f>$H$55</f>
        <v>0.5902777777777777</v>
      </c>
      <c r="K65" s="179"/>
      <c r="L65" s="179"/>
      <c r="M65" s="179"/>
      <c r="N65" s="180"/>
      <c r="O65" s="177" t="str">
        <f>$D$58</f>
        <v>1. Gruppe A</v>
      </c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6" t="s">
        <v>20</v>
      </c>
      <c r="AF65" s="178" t="str">
        <f>$D$59</f>
        <v>2. Gruppe B</v>
      </c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228"/>
      <c r="AW65" s="197"/>
      <c r="AX65" s="198"/>
      <c r="AY65" s="6" t="s">
        <v>19</v>
      </c>
      <c r="AZ65" s="198"/>
      <c r="BA65" s="199"/>
      <c r="BB65" s="195"/>
      <c r="BC65" s="196"/>
      <c r="BE65" s="87"/>
      <c r="BF65" s="92" t="str">
        <f aca="true" t="shared" si="3" ref="BF65:BF70">IF(ISBLANK(AW65),"0",IF(AW65&gt;AZ65,3,IF(AW65=AZ65,1,0)))</f>
        <v>0</v>
      </c>
      <c r="BG65" s="92" t="s">
        <v>19</v>
      </c>
      <c r="BH65" s="92" t="str">
        <f aca="true" t="shared" si="4" ref="BH65:BH70">IF(ISBLANK(AZ65),"0",IF(AZ65&gt;AW65,3,IF(AZ65=AW65,1,0)))</f>
        <v>0</v>
      </c>
      <c r="BI65" s="87"/>
      <c r="BM65" s="93" t="str">
        <f>$D$58</f>
        <v>1. Gruppe A</v>
      </c>
      <c r="BN65" s="94">
        <f>SUM($BF$65+$BH$67)</f>
        <v>0</v>
      </c>
      <c r="BO65" s="94">
        <f>SUM($AW$65+$AZ$67)</f>
        <v>0</v>
      </c>
      <c r="BP65" s="62" t="s">
        <v>19</v>
      </c>
      <c r="BQ65" s="94">
        <f>SUM($AZ$65+$AW$67)</f>
        <v>0</v>
      </c>
      <c r="BR65" s="94">
        <f aca="true" t="shared" si="5" ref="BR65:BR70">SUM(BO65-BQ65)</f>
        <v>0</v>
      </c>
      <c r="BT65" s="87"/>
      <c r="BU65" s="87"/>
      <c r="BV65" s="90"/>
      <c r="BW65" s="90"/>
      <c r="BX65" s="90"/>
      <c r="BY65" s="90"/>
      <c r="BZ65" s="90"/>
      <c r="CA65" s="90"/>
      <c r="CB65" s="90"/>
      <c r="EB65" s="95"/>
    </row>
    <row r="66" spans="2:132" s="4" customFormat="1" ht="18" customHeight="1" thickBot="1">
      <c r="B66" s="215">
        <v>14</v>
      </c>
      <c r="C66" s="216"/>
      <c r="D66" s="216"/>
      <c r="E66" s="216"/>
      <c r="F66" s="216"/>
      <c r="G66" s="216">
        <v>2</v>
      </c>
      <c r="H66" s="216"/>
      <c r="I66" s="216"/>
      <c r="J66" s="220">
        <f>J65+$U$55*$X$55+$AL$55</f>
        <v>0.6041666666666665</v>
      </c>
      <c r="K66" s="220"/>
      <c r="L66" s="220"/>
      <c r="M66" s="220"/>
      <c r="N66" s="221"/>
      <c r="O66" s="217" t="str">
        <f>$AG$58</f>
        <v>1. Gruppe B</v>
      </c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7" t="s">
        <v>20</v>
      </c>
      <c r="AF66" s="218" t="str">
        <f>$AG$59</f>
        <v>2. Gruppe A</v>
      </c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9"/>
      <c r="AW66" s="200"/>
      <c r="AX66" s="201"/>
      <c r="AY66" s="7" t="s">
        <v>19</v>
      </c>
      <c r="AZ66" s="201"/>
      <c r="BA66" s="237"/>
      <c r="BB66" s="238"/>
      <c r="BC66" s="239"/>
      <c r="BD66" s="86"/>
      <c r="BE66" s="87"/>
      <c r="BF66" s="92" t="str">
        <f t="shared" si="3"/>
        <v>0</v>
      </c>
      <c r="BG66" s="92" t="s">
        <v>19</v>
      </c>
      <c r="BH66" s="92" t="str">
        <f t="shared" si="4"/>
        <v>0</v>
      </c>
      <c r="BI66" s="87"/>
      <c r="BJ66" s="86"/>
      <c r="BK66" s="86"/>
      <c r="BL66" s="86"/>
      <c r="BM66" s="93" t="str">
        <f>$D$59</f>
        <v>2. Gruppe B</v>
      </c>
      <c r="BN66" s="94">
        <f>SUM($BH$65+$BF$69)</f>
        <v>0</v>
      </c>
      <c r="BO66" s="94">
        <f>SUM($AZ$65+$AW$69)</f>
        <v>0</v>
      </c>
      <c r="BP66" s="62" t="s">
        <v>19</v>
      </c>
      <c r="BQ66" s="94">
        <f>SUM($AW$65+$AZ$69)</f>
        <v>0</v>
      </c>
      <c r="BR66" s="94">
        <f t="shared" si="5"/>
        <v>0</v>
      </c>
      <c r="BS66" s="86"/>
      <c r="BT66" s="87"/>
      <c r="BU66" s="87"/>
      <c r="BV66" s="90"/>
      <c r="BW66" s="90"/>
      <c r="BX66" s="90"/>
      <c r="BY66" s="90"/>
      <c r="BZ66" s="90"/>
      <c r="CA66" s="90"/>
      <c r="CB66" s="90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91"/>
    </row>
    <row r="67" spans="2:132" s="4" customFormat="1" ht="18" customHeight="1">
      <c r="B67" s="229">
        <v>15</v>
      </c>
      <c r="C67" s="230"/>
      <c r="D67" s="230"/>
      <c r="E67" s="230"/>
      <c r="F67" s="230"/>
      <c r="G67" s="230">
        <v>1</v>
      </c>
      <c r="H67" s="230"/>
      <c r="I67" s="230"/>
      <c r="J67" s="179">
        <f>J66+$U$55*$X$55+$AL$55</f>
        <v>0.6180555555555554</v>
      </c>
      <c r="K67" s="179"/>
      <c r="L67" s="179"/>
      <c r="M67" s="179"/>
      <c r="N67" s="180"/>
      <c r="O67" s="177" t="str">
        <f>$D$60</f>
        <v>3. Gruppe A</v>
      </c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6" t="s">
        <v>20</v>
      </c>
      <c r="AF67" s="178" t="str">
        <f>$D$58</f>
        <v>1. Gruppe A</v>
      </c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228"/>
      <c r="AW67" s="197"/>
      <c r="AX67" s="198"/>
      <c r="AY67" s="6" t="s">
        <v>19</v>
      </c>
      <c r="AZ67" s="198"/>
      <c r="BA67" s="199"/>
      <c r="BB67" s="195"/>
      <c r="BC67" s="196"/>
      <c r="BD67" s="86"/>
      <c r="BE67" s="87"/>
      <c r="BF67" s="92" t="str">
        <f t="shared" si="3"/>
        <v>0</v>
      </c>
      <c r="BG67" s="92" t="s">
        <v>19</v>
      </c>
      <c r="BH67" s="92" t="str">
        <f t="shared" si="4"/>
        <v>0</v>
      </c>
      <c r="BI67" s="87"/>
      <c r="BJ67" s="86"/>
      <c r="BK67" s="86"/>
      <c r="BL67" s="86"/>
      <c r="BM67" s="93" t="str">
        <f>$D$60</f>
        <v>3. Gruppe A</v>
      </c>
      <c r="BN67" s="94">
        <f>SUM($BF$67+$BH$69)</f>
        <v>0</v>
      </c>
      <c r="BO67" s="94">
        <f>SUM($AW$67+$AZ$69)</f>
        <v>0</v>
      </c>
      <c r="BP67" s="62" t="s">
        <v>19</v>
      </c>
      <c r="BQ67" s="94">
        <f>SUM($AZ$67+$AW$69)</f>
        <v>0</v>
      </c>
      <c r="BR67" s="94">
        <f t="shared" si="5"/>
        <v>0</v>
      </c>
      <c r="BS67" s="86"/>
      <c r="BT67" s="87"/>
      <c r="BU67" s="87"/>
      <c r="BV67" s="90"/>
      <c r="BW67" s="90"/>
      <c r="BX67" s="90"/>
      <c r="BY67" s="90"/>
      <c r="BZ67" s="90"/>
      <c r="CA67" s="90"/>
      <c r="CB67" s="90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91"/>
    </row>
    <row r="68" spans="2:132" s="4" customFormat="1" ht="18" customHeight="1" thickBot="1">
      <c r="B68" s="215">
        <v>16</v>
      </c>
      <c r="C68" s="216"/>
      <c r="D68" s="216"/>
      <c r="E68" s="216"/>
      <c r="F68" s="216"/>
      <c r="G68" s="216">
        <v>2</v>
      </c>
      <c r="H68" s="216"/>
      <c r="I68" s="216"/>
      <c r="J68" s="220">
        <f>J67+$U$55*$X$55+$AL$55</f>
        <v>0.6319444444444442</v>
      </c>
      <c r="K68" s="220"/>
      <c r="L68" s="220"/>
      <c r="M68" s="220"/>
      <c r="N68" s="221"/>
      <c r="O68" s="217" t="str">
        <f>$AG$60</f>
        <v>3. Gruppe B</v>
      </c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7" t="s">
        <v>20</v>
      </c>
      <c r="AF68" s="218" t="str">
        <f>$AG$58</f>
        <v>1. Gruppe B</v>
      </c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9"/>
      <c r="AW68" s="200"/>
      <c r="AX68" s="201"/>
      <c r="AY68" s="7" t="s">
        <v>19</v>
      </c>
      <c r="AZ68" s="201"/>
      <c r="BA68" s="237"/>
      <c r="BB68" s="238"/>
      <c r="BC68" s="239"/>
      <c r="BD68" s="86"/>
      <c r="BE68" s="87"/>
      <c r="BF68" s="92" t="str">
        <f t="shared" si="3"/>
        <v>0</v>
      </c>
      <c r="BG68" s="92" t="s">
        <v>19</v>
      </c>
      <c r="BH68" s="92" t="str">
        <f t="shared" si="4"/>
        <v>0</v>
      </c>
      <c r="BI68" s="87"/>
      <c r="BJ68" s="86"/>
      <c r="BK68" s="86"/>
      <c r="BL68" s="86"/>
      <c r="BM68" s="93" t="str">
        <f>$AG$58</f>
        <v>1. Gruppe B</v>
      </c>
      <c r="BN68" s="94">
        <f>SUM($BF$66+$BH$68)</f>
        <v>0</v>
      </c>
      <c r="BO68" s="94">
        <f>SUM($AW$66+$AZ$68)</f>
        <v>0</v>
      </c>
      <c r="BP68" s="62" t="s">
        <v>19</v>
      </c>
      <c r="BQ68" s="94">
        <f>SUM($AZ$66+$AW$68)</f>
        <v>0</v>
      </c>
      <c r="BR68" s="94">
        <f t="shared" si="5"/>
        <v>0</v>
      </c>
      <c r="BS68" s="86"/>
      <c r="BT68" s="87"/>
      <c r="BU68" s="87"/>
      <c r="BV68" s="90"/>
      <c r="BW68" s="90"/>
      <c r="BX68" s="90"/>
      <c r="BY68" s="90"/>
      <c r="BZ68" s="90"/>
      <c r="CA68" s="90"/>
      <c r="CB68" s="90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91"/>
    </row>
    <row r="69" spans="2:132" s="4" customFormat="1" ht="18" customHeight="1">
      <c r="B69" s="229">
        <v>17</v>
      </c>
      <c r="C69" s="230"/>
      <c r="D69" s="230"/>
      <c r="E69" s="230"/>
      <c r="F69" s="230"/>
      <c r="G69" s="230">
        <v>1</v>
      </c>
      <c r="H69" s="230"/>
      <c r="I69" s="230"/>
      <c r="J69" s="179">
        <f>J68+$U$55*$X$55+$AL$55</f>
        <v>0.645833333333333</v>
      </c>
      <c r="K69" s="179"/>
      <c r="L69" s="179"/>
      <c r="M69" s="179"/>
      <c r="N69" s="180"/>
      <c r="O69" s="177" t="str">
        <f>$D$59</f>
        <v>2. Gruppe B</v>
      </c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6" t="s">
        <v>20</v>
      </c>
      <c r="AF69" s="178" t="str">
        <f>$D$60</f>
        <v>3. Gruppe A</v>
      </c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228"/>
      <c r="AW69" s="197"/>
      <c r="AX69" s="198"/>
      <c r="AY69" s="6" t="s">
        <v>19</v>
      </c>
      <c r="AZ69" s="198"/>
      <c r="BA69" s="199"/>
      <c r="BB69" s="195"/>
      <c r="BC69" s="196"/>
      <c r="BD69" s="86"/>
      <c r="BE69" s="87"/>
      <c r="BF69" s="92" t="str">
        <f t="shared" si="3"/>
        <v>0</v>
      </c>
      <c r="BG69" s="92" t="s">
        <v>19</v>
      </c>
      <c r="BH69" s="92" t="str">
        <f t="shared" si="4"/>
        <v>0</v>
      </c>
      <c r="BI69" s="87"/>
      <c r="BJ69" s="86"/>
      <c r="BK69" s="86"/>
      <c r="BL69" s="86"/>
      <c r="BM69" s="93" t="str">
        <f>$AG$59</f>
        <v>2. Gruppe A</v>
      </c>
      <c r="BN69" s="94">
        <f>SUM($BH$66+$BF$70)</f>
        <v>0</v>
      </c>
      <c r="BO69" s="94">
        <f>SUM($AZ$66+$AW$70)</f>
        <v>0</v>
      </c>
      <c r="BP69" s="62" t="s">
        <v>19</v>
      </c>
      <c r="BQ69" s="94">
        <f>SUM($AW$66+$AZ$70)</f>
        <v>0</v>
      </c>
      <c r="BR69" s="94">
        <f t="shared" si="5"/>
        <v>0</v>
      </c>
      <c r="BS69" s="86"/>
      <c r="BT69" s="87"/>
      <c r="BU69" s="87"/>
      <c r="BV69" s="90"/>
      <c r="BW69" s="90"/>
      <c r="BX69" s="90"/>
      <c r="BY69" s="90"/>
      <c r="BZ69" s="90"/>
      <c r="CA69" s="90"/>
      <c r="CB69" s="90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91"/>
    </row>
    <row r="70" spans="2:132" s="4" customFormat="1" ht="18" customHeight="1" thickBot="1">
      <c r="B70" s="215">
        <v>18</v>
      </c>
      <c r="C70" s="216"/>
      <c r="D70" s="216"/>
      <c r="E70" s="216"/>
      <c r="F70" s="216"/>
      <c r="G70" s="216">
        <v>2</v>
      </c>
      <c r="H70" s="216"/>
      <c r="I70" s="216"/>
      <c r="J70" s="220">
        <f>J69+$U$55*$X$55+$AL$55</f>
        <v>0.6597222222222219</v>
      </c>
      <c r="K70" s="220"/>
      <c r="L70" s="220"/>
      <c r="M70" s="220"/>
      <c r="N70" s="221"/>
      <c r="O70" s="217" t="str">
        <f>$AG$59</f>
        <v>2. Gruppe A</v>
      </c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7" t="s">
        <v>20</v>
      </c>
      <c r="AF70" s="218" t="str">
        <f>$AG$60</f>
        <v>3. Gruppe B</v>
      </c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219"/>
      <c r="AW70" s="200"/>
      <c r="AX70" s="201"/>
      <c r="AY70" s="7" t="s">
        <v>19</v>
      </c>
      <c r="AZ70" s="201"/>
      <c r="BA70" s="237"/>
      <c r="BB70" s="238"/>
      <c r="BC70" s="239"/>
      <c r="BD70" s="86"/>
      <c r="BE70" s="87"/>
      <c r="BF70" s="92" t="str">
        <f t="shared" si="3"/>
        <v>0</v>
      </c>
      <c r="BG70" s="92" t="s">
        <v>19</v>
      </c>
      <c r="BH70" s="92" t="str">
        <f t="shared" si="4"/>
        <v>0</v>
      </c>
      <c r="BI70" s="87"/>
      <c r="BJ70" s="86"/>
      <c r="BK70" s="86"/>
      <c r="BL70" s="86"/>
      <c r="BM70" s="93" t="str">
        <f>$AG$60</f>
        <v>3. Gruppe B</v>
      </c>
      <c r="BN70" s="94">
        <f>SUM($BF$68+$BH$70)</f>
        <v>0</v>
      </c>
      <c r="BO70" s="94">
        <f>SUM($AW$68+$AZ$70)</f>
        <v>0</v>
      </c>
      <c r="BP70" s="62" t="s">
        <v>19</v>
      </c>
      <c r="BQ70" s="94">
        <f>SUM($AZ$68+$AW$70)</f>
        <v>0</v>
      </c>
      <c r="BR70" s="94">
        <f t="shared" si="5"/>
        <v>0</v>
      </c>
      <c r="BS70" s="86"/>
      <c r="BT70" s="87"/>
      <c r="BU70" s="87"/>
      <c r="BV70" s="90"/>
      <c r="BW70" s="90"/>
      <c r="BX70" s="90"/>
      <c r="BY70" s="90"/>
      <c r="BZ70" s="90"/>
      <c r="CA70" s="90"/>
      <c r="CB70" s="90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91"/>
    </row>
    <row r="71" spans="2:132" s="4" customFormat="1" ht="9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 s="86"/>
      <c r="BE71" s="87"/>
      <c r="BF71" s="92"/>
      <c r="BG71" s="92"/>
      <c r="BH71" s="92"/>
      <c r="BI71" s="87"/>
      <c r="BJ71" s="12"/>
      <c r="BK71" s="12"/>
      <c r="BL71" s="12"/>
      <c r="BM71" s="41"/>
      <c r="BN71" s="41"/>
      <c r="BO71" s="41"/>
      <c r="BP71" s="85"/>
      <c r="BQ71" s="41"/>
      <c r="BR71" s="41"/>
      <c r="BS71" s="96"/>
      <c r="BT71" s="87"/>
      <c r="BU71" s="87"/>
      <c r="BV71" s="90"/>
      <c r="BW71" s="90"/>
      <c r="BX71" s="90"/>
      <c r="BY71" s="90"/>
      <c r="BZ71" s="90"/>
      <c r="CA71" s="90"/>
      <c r="CB71" s="90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91"/>
    </row>
    <row r="72" spans="2:159" ht="12.75">
      <c r="B72" s="1" t="s">
        <v>60</v>
      </c>
      <c r="BD72" s="3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30"/>
      <c r="BW72" s="30"/>
      <c r="BX72" s="30"/>
      <c r="BY72" s="30"/>
      <c r="BZ72" s="30"/>
      <c r="CA72" s="30"/>
      <c r="CB72" s="30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8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</row>
    <row r="73" spans="56:159" ht="6" customHeight="1" thickBot="1">
      <c r="BD73" s="3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30"/>
      <c r="BW73" s="30"/>
      <c r="BX73" s="30"/>
      <c r="BY73" s="30"/>
      <c r="BZ73" s="30"/>
      <c r="CA73" s="30"/>
      <c r="CB73" s="30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82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</row>
    <row r="74" spans="2:132" s="8" customFormat="1" ht="13.5" customHeight="1" thickBot="1">
      <c r="B74" s="236" t="s">
        <v>57</v>
      </c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58"/>
      <c r="P74" s="236" t="s">
        <v>24</v>
      </c>
      <c r="Q74" s="227"/>
      <c r="R74" s="258"/>
      <c r="S74" s="236" t="s">
        <v>25</v>
      </c>
      <c r="T74" s="227"/>
      <c r="U74" s="227"/>
      <c r="V74" s="227"/>
      <c r="W74" s="258"/>
      <c r="X74" s="236" t="s">
        <v>26</v>
      </c>
      <c r="Y74" s="227"/>
      <c r="Z74" s="258"/>
      <c r="AA74" s="97"/>
      <c r="AB74" s="97"/>
      <c r="AC74" s="97"/>
      <c r="AD74" s="97"/>
      <c r="AE74" s="236" t="s">
        <v>58</v>
      </c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58"/>
      <c r="AS74" s="236" t="s">
        <v>24</v>
      </c>
      <c r="AT74" s="227"/>
      <c r="AU74" s="258"/>
      <c r="AV74" s="236" t="s">
        <v>25</v>
      </c>
      <c r="AW74" s="227"/>
      <c r="AX74" s="227"/>
      <c r="AY74" s="227"/>
      <c r="AZ74" s="258"/>
      <c r="BA74" s="236" t="s">
        <v>26</v>
      </c>
      <c r="BB74" s="227"/>
      <c r="BC74" s="258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98"/>
      <c r="BW74" s="98"/>
      <c r="BX74" s="98"/>
      <c r="BY74" s="98"/>
      <c r="BZ74" s="98"/>
      <c r="CA74" s="98"/>
      <c r="CB74" s="98"/>
      <c r="EB74" s="99"/>
    </row>
    <row r="75" spans="2:159" ht="12.75">
      <c r="B75" s="249" t="s">
        <v>8</v>
      </c>
      <c r="C75" s="250"/>
      <c r="D75" s="265">
        <f>IF(ISBLANK($AZ$65),"",$BM$65)</f>
      </c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7"/>
      <c r="P75" s="251">
        <f>IF(ISBLANK($AZ$65),"",$BN$65)</f>
      </c>
      <c r="Q75" s="252"/>
      <c r="R75" s="253"/>
      <c r="S75" s="250">
        <f>IF(ISBLANK($AZ$65),"",$BO$65)</f>
      </c>
      <c r="T75" s="250"/>
      <c r="U75" s="9" t="s">
        <v>19</v>
      </c>
      <c r="V75" s="250">
        <f>IF(ISBLANK($AZ$65),"",$BQ$65)</f>
      </c>
      <c r="W75" s="250"/>
      <c r="X75" s="259">
        <f>IF(ISBLANK($AZ$65),"",$BR$65)</f>
      </c>
      <c r="Y75" s="260"/>
      <c r="Z75" s="261"/>
      <c r="AA75" s="4"/>
      <c r="AB75" s="4"/>
      <c r="AC75" s="4"/>
      <c r="AD75" s="4"/>
      <c r="AE75" s="249" t="s">
        <v>8</v>
      </c>
      <c r="AF75" s="250"/>
      <c r="AG75" s="265">
        <f>IF(ISBLANK($AZ$66),"",$BM$68)</f>
      </c>
      <c r="AH75" s="266"/>
      <c r="AI75" s="266"/>
      <c r="AJ75" s="266"/>
      <c r="AK75" s="266"/>
      <c r="AL75" s="266"/>
      <c r="AM75" s="266"/>
      <c r="AN75" s="266"/>
      <c r="AO75" s="266"/>
      <c r="AP75" s="266"/>
      <c r="AQ75" s="266"/>
      <c r="AR75" s="267"/>
      <c r="AS75" s="251">
        <f>IF(ISBLANK($AZ$66),"",$BN$68)</f>
      </c>
      <c r="AT75" s="252"/>
      <c r="AU75" s="253"/>
      <c r="AV75" s="250">
        <f>IF(ISBLANK($AZ$66),"",$BO$68)</f>
      </c>
      <c r="AW75" s="250"/>
      <c r="AX75" s="9" t="s">
        <v>19</v>
      </c>
      <c r="AY75" s="250">
        <f>IF(ISBLANK($AZ$66),"",$BQ$68)</f>
      </c>
      <c r="AZ75" s="250"/>
      <c r="BA75" s="259">
        <f>IF(ISBLANK($AZ$66),"",$BR$68)</f>
      </c>
      <c r="BB75" s="260"/>
      <c r="BC75" s="261"/>
      <c r="BD75" s="32"/>
      <c r="BE75" s="12"/>
      <c r="BF75" s="12"/>
      <c r="BG75" s="12"/>
      <c r="BH75" s="12"/>
      <c r="BI75" s="12"/>
      <c r="BJ75" s="12"/>
      <c r="BK75" s="12"/>
      <c r="BL75" s="12"/>
      <c r="BS75" s="12"/>
      <c r="BT75" s="12"/>
      <c r="BU75" s="12"/>
      <c r="BV75" s="30"/>
      <c r="BW75" s="30"/>
      <c r="BX75" s="30"/>
      <c r="BY75" s="30"/>
      <c r="BZ75" s="30"/>
      <c r="CA75" s="30"/>
      <c r="CB75" s="30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82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</row>
    <row r="76" spans="2:159" ht="12.75">
      <c r="B76" s="244" t="s">
        <v>9</v>
      </c>
      <c r="C76" s="245"/>
      <c r="D76" s="268">
        <f>IF(ISBLANK($AZ$65),"",$BM$66)</f>
      </c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70"/>
      <c r="P76" s="246">
        <f>IF(ISBLANK($AZ$65),"",$BN$66)</f>
      </c>
      <c r="Q76" s="247"/>
      <c r="R76" s="248"/>
      <c r="S76" s="245">
        <f>IF(ISBLANK($AZ$65),"",$BO$66)</f>
      </c>
      <c r="T76" s="245"/>
      <c r="U76" s="10" t="s">
        <v>19</v>
      </c>
      <c r="V76" s="245">
        <f>IF(ISBLANK($AZ$65),"",$BQ$66)</f>
      </c>
      <c r="W76" s="245"/>
      <c r="X76" s="254">
        <f>IF(ISBLANK($AZ$65),"",$BR$66)</f>
      </c>
      <c r="Y76" s="255"/>
      <c r="Z76" s="256"/>
      <c r="AA76" s="4"/>
      <c r="AB76" s="4"/>
      <c r="AC76" s="4"/>
      <c r="AD76" s="4"/>
      <c r="AE76" s="244" t="s">
        <v>9</v>
      </c>
      <c r="AF76" s="245"/>
      <c r="AG76" s="268">
        <f>IF(ISBLANK($AZ$66),"",$BM$69)</f>
      </c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70"/>
      <c r="AS76" s="246">
        <f>IF(ISBLANK($AZ$66),"",$BN$69)</f>
      </c>
      <c r="AT76" s="247"/>
      <c r="AU76" s="248"/>
      <c r="AV76" s="245">
        <f>IF(ISBLANK($AZ$66),"",$BO$69)</f>
      </c>
      <c r="AW76" s="245"/>
      <c r="AX76" s="10" t="s">
        <v>19</v>
      </c>
      <c r="AY76" s="245">
        <f>IF(ISBLANK($AZ$66),"",$BQ$69)</f>
      </c>
      <c r="AZ76" s="245"/>
      <c r="BA76" s="254">
        <f>IF(ISBLANK($AZ$66),"",$BR$69)</f>
      </c>
      <c r="BB76" s="255"/>
      <c r="BC76" s="256"/>
      <c r="BD76" s="3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30"/>
      <c r="BW76" s="30"/>
      <c r="BX76" s="30"/>
      <c r="BY76" s="30"/>
      <c r="BZ76" s="30"/>
      <c r="CA76" s="30"/>
      <c r="CB76" s="30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82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</row>
    <row r="77" spans="2:159" ht="13.5" thickBot="1">
      <c r="B77" s="271" t="s">
        <v>10</v>
      </c>
      <c r="C77" s="119"/>
      <c r="D77" s="113">
        <f>IF(ISBLANK($AZ$66),"",$BM$67)</f>
      </c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5"/>
      <c r="P77" s="116">
        <f>IF(ISBLANK($AZ$66),"",$BN$67)</f>
      </c>
      <c r="Q77" s="117"/>
      <c r="R77" s="118"/>
      <c r="S77" s="119">
        <f>IF(ISBLANK($AZ$66),"",$BO$67)</f>
      </c>
      <c r="T77" s="119"/>
      <c r="U77" s="11" t="s">
        <v>19</v>
      </c>
      <c r="V77" s="119">
        <f>IF(ISBLANK($AZ$66),"",$BQ$67)</f>
      </c>
      <c r="W77" s="119"/>
      <c r="X77" s="109">
        <f>IF(ISBLANK($AZ$66),"",$BR$67)</f>
      </c>
      <c r="Y77" s="110"/>
      <c r="Z77" s="111"/>
      <c r="AA77" s="4"/>
      <c r="AB77" s="4"/>
      <c r="AC77" s="4"/>
      <c r="AD77" s="4"/>
      <c r="AE77" s="271" t="s">
        <v>10</v>
      </c>
      <c r="AF77" s="119"/>
      <c r="AG77" s="113">
        <f>IF(ISBLANK($AZ$65),"",$BM$70)</f>
      </c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5"/>
      <c r="AS77" s="116">
        <f>IF(ISBLANK($AZ$65),"",$BN$70)</f>
      </c>
      <c r="AT77" s="117"/>
      <c r="AU77" s="118"/>
      <c r="AV77" s="119">
        <f>IF(ISBLANK($AZ$65),"",$BO$70)</f>
      </c>
      <c r="AW77" s="119"/>
      <c r="AX77" s="11" t="s">
        <v>19</v>
      </c>
      <c r="AY77" s="119">
        <f>IF(ISBLANK($AZ$65),"",$BQ$70)</f>
      </c>
      <c r="AZ77" s="119"/>
      <c r="BA77" s="109">
        <f>IF(ISBLANK($AZ$65),"",$BR$70)</f>
      </c>
      <c r="BB77" s="110"/>
      <c r="BC77" s="111"/>
      <c r="BD77" s="3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30"/>
      <c r="BW77" s="30"/>
      <c r="BX77" s="30"/>
      <c r="BY77" s="30"/>
      <c r="BZ77" s="30"/>
      <c r="CA77" s="30"/>
      <c r="CB77" s="30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82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</row>
    <row r="78" spans="2:159" ht="12.75">
      <c r="B78" s="100"/>
      <c r="C78" s="10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100"/>
      <c r="Q78" s="100"/>
      <c r="R78" s="100"/>
      <c r="S78" s="100"/>
      <c r="T78" s="100"/>
      <c r="U78" s="101"/>
      <c r="V78" s="100"/>
      <c r="W78" s="100"/>
      <c r="X78" s="102"/>
      <c r="Y78" s="102"/>
      <c r="Z78" s="102"/>
      <c r="AA78" s="4"/>
      <c r="AB78" s="4"/>
      <c r="AC78" s="4"/>
      <c r="AD78" s="4"/>
      <c r="AE78" s="100"/>
      <c r="AF78" s="10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100"/>
      <c r="AT78" s="100"/>
      <c r="AU78" s="100"/>
      <c r="AV78" s="100"/>
      <c r="AW78" s="100"/>
      <c r="AX78" s="101"/>
      <c r="AY78" s="100"/>
      <c r="AZ78" s="100"/>
      <c r="BA78" s="102"/>
      <c r="BB78" s="102"/>
      <c r="BC78" s="102"/>
      <c r="BD78" s="3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30"/>
      <c r="BW78" s="30"/>
      <c r="BX78" s="30"/>
      <c r="BY78" s="30"/>
      <c r="BZ78" s="30"/>
      <c r="CA78" s="30"/>
      <c r="CB78" s="30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82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</row>
    <row r="79" ht="12.75">
      <c r="B79" s="1" t="s">
        <v>29</v>
      </c>
    </row>
    <row r="81" spans="7:102" s="28" customFormat="1" ht="15.75">
      <c r="G81" s="29" t="s">
        <v>2</v>
      </c>
      <c r="H81" s="171">
        <f>$J$70+1.5*($U$55*$X$55+$AL$55)</f>
        <v>0.6805555555555552</v>
      </c>
      <c r="I81" s="171"/>
      <c r="J81" s="171"/>
      <c r="K81" s="171"/>
      <c r="L81" s="171"/>
      <c r="M81" s="30" t="s">
        <v>3</v>
      </c>
      <c r="T81" s="29" t="s">
        <v>4</v>
      </c>
      <c r="U81" s="172">
        <f>$U$10</f>
        <v>2</v>
      </c>
      <c r="V81" s="172"/>
      <c r="W81" s="31" t="s">
        <v>33</v>
      </c>
      <c r="X81" s="173">
        <f>$X$10</f>
        <v>0.005555555555555556</v>
      </c>
      <c r="Y81" s="173"/>
      <c r="Z81" s="173"/>
      <c r="AA81" s="173"/>
      <c r="AB81" s="173"/>
      <c r="AC81" s="30" t="s">
        <v>5</v>
      </c>
      <c r="AK81" s="29" t="s">
        <v>6</v>
      </c>
      <c r="AL81" s="173">
        <f>$AL$10</f>
        <v>0.002777777777777778</v>
      </c>
      <c r="AM81" s="173"/>
      <c r="AN81" s="173"/>
      <c r="AO81" s="173"/>
      <c r="AP81" s="173"/>
      <c r="AQ81" s="30" t="s">
        <v>5</v>
      </c>
      <c r="BE81" s="13"/>
      <c r="BF81" s="13"/>
      <c r="BG81" s="13"/>
      <c r="BH81" s="13"/>
      <c r="BI81" s="13"/>
      <c r="BJ81" s="13"/>
      <c r="BK81" s="13"/>
      <c r="BL81" s="13"/>
      <c r="BM81" s="48"/>
      <c r="BN81" s="48"/>
      <c r="BO81" s="48"/>
      <c r="BP81" s="48"/>
      <c r="BQ81" s="48"/>
      <c r="BR81" s="48"/>
      <c r="BS81" s="48"/>
      <c r="BT81" s="48"/>
      <c r="BU81" s="48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</row>
    <row r="82" ht="6" customHeight="1"/>
    <row r="83" ht="3.75" customHeight="1" thickBot="1"/>
    <row r="84" spans="2:55" ht="19.5" customHeight="1" thickBot="1">
      <c r="B84" s="175" t="s">
        <v>14</v>
      </c>
      <c r="C84" s="176"/>
      <c r="D84" s="162"/>
      <c r="E84" s="163"/>
      <c r="F84" s="163"/>
      <c r="G84" s="163"/>
      <c r="H84" s="163"/>
      <c r="I84" s="164"/>
      <c r="J84" s="165" t="s">
        <v>17</v>
      </c>
      <c r="K84" s="166"/>
      <c r="L84" s="166"/>
      <c r="M84" s="166"/>
      <c r="N84" s="167"/>
      <c r="O84" s="165" t="s">
        <v>35</v>
      </c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7"/>
      <c r="AW84" s="168" t="s">
        <v>21</v>
      </c>
      <c r="AX84" s="166"/>
      <c r="AY84" s="166"/>
      <c r="AZ84" s="166"/>
      <c r="BA84" s="166"/>
      <c r="BB84" s="169"/>
      <c r="BC84" s="170"/>
    </row>
    <row r="85" spans="2:55" ht="18" customHeight="1">
      <c r="B85" s="107">
        <v>19</v>
      </c>
      <c r="C85" s="108"/>
      <c r="D85" s="107"/>
      <c r="E85" s="108"/>
      <c r="F85" s="108"/>
      <c r="G85" s="108"/>
      <c r="H85" s="108"/>
      <c r="I85" s="104"/>
      <c r="J85" s="141">
        <f>H81</f>
        <v>0.6805555555555552</v>
      </c>
      <c r="K85" s="142"/>
      <c r="L85" s="142"/>
      <c r="M85" s="142"/>
      <c r="N85" s="143"/>
      <c r="O85" s="159">
        <f>IF(ISBLANK($AZ$69),"",$D$75)</f>
      </c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9" t="s">
        <v>20</v>
      </c>
      <c r="AF85" s="160">
        <f>IF(ISBLANK($AZ$70),"",$AG$76)</f>
      </c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1"/>
      <c r="AW85" s="128"/>
      <c r="AX85" s="129"/>
      <c r="AY85" s="129" t="s">
        <v>19</v>
      </c>
      <c r="AZ85" s="129"/>
      <c r="BA85" s="150"/>
      <c r="BB85" s="108"/>
      <c r="BC85" s="104"/>
    </row>
    <row r="86" spans="2:55" ht="12" customHeight="1" thickBot="1">
      <c r="B86" s="105"/>
      <c r="C86" s="103"/>
      <c r="D86" s="105"/>
      <c r="E86" s="103"/>
      <c r="F86" s="103"/>
      <c r="G86" s="103"/>
      <c r="H86" s="103"/>
      <c r="I86" s="136"/>
      <c r="J86" s="144"/>
      <c r="K86" s="145"/>
      <c r="L86" s="145"/>
      <c r="M86" s="145"/>
      <c r="N86" s="146"/>
      <c r="O86" s="147" t="s">
        <v>61</v>
      </c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20"/>
      <c r="AF86" s="148" t="s">
        <v>62</v>
      </c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9"/>
      <c r="AW86" s="130"/>
      <c r="AX86" s="131"/>
      <c r="AY86" s="131"/>
      <c r="AZ86" s="131"/>
      <c r="BA86" s="151"/>
      <c r="BB86" s="103"/>
      <c r="BC86" s="136"/>
    </row>
    <row r="87" ht="3.75" customHeight="1" thickBot="1"/>
    <row r="88" spans="2:55" ht="19.5" customHeight="1" thickBot="1">
      <c r="B88" s="175" t="s">
        <v>14</v>
      </c>
      <c r="C88" s="176"/>
      <c r="D88" s="162"/>
      <c r="E88" s="163"/>
      <c r="F88" s="163"/>
      <c r="G88" s="163"/>
      <c r="H88" s="163"/>
      <c r="I88" s="164"/>
      <c r="J88" s="165" t="s">
        <v>17</v>
      </c>
      <c r="K88" s="166"/>
      <c r="L88" s="166"/>
      <c r="M88" s="166"/>
      <c r="N88" s="167"/>
      <c r="O88" s="165" t="s">
        <v>36</v>
      </c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7"/>
      <c r="AW88" s="168" t="s">
        <v>21</v>
      </c>
      <c r="AX88" s="166"/>
      <c r="AY88" s="166"/>
      <c r="AZ88" s="166"/>
      <c r="BA88" s="166"/>
      <c r="BB88" s="169"/>
      <c r="BC88" s="170"/>
    </row>
    <row r="89" spans="2:55" ht="18" customHeight="1">
      <c r="B89" s="107">
        <v>20</v>
      </c>
      <c r="C89" s="108"/>
      <c r="D89" s="107"/>
      <c r="E89" s="108"/>
      <c r="F89" s="108"/>
      <c r="G89" s="108"/>
      <c r="H89" s="108"/>
      <c r="I89" s="104"/>
      <c r="J89" s="141">
        <f>$J$85+$U$81*$X$81+$AL$81</f>
        <v>0.6944444444444441</v>
      </c>
      <c r="K89" s="142"/>
      <c r="L89" s="142"/>
      <c r="M89" s="142"/>
      <c r="N89" s="143"/>
      <c r="O89" s="159">
        <f>IF(ISBLANK($AZ$69),"",$D$76)</f>
      </c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9" t="s">
        <v>20</v>
      </c>
      <c r="AF89" s="160">
        <f>IF(ISBLANK($AZ$70),"",$AG$75)</f>
      </c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1"/>
      <c r="AW89" s="128"/>
      <c r="AX89" s="129"/>
      <c r="AY89" s="129" t="s">
        <v>19</v>
      </c>
      <c r="AZ89" s="129"/>
      <c r="BA89" s="150"/>
      <c r="BB89" s="108"/>
      <c r="BC89" s="104"/>
    </row>
    <row r="90" spans="2:86" ht="12" customHeight="1" thickBot="1">
      <c r="B90" s="105"/>
      <c r="C90" s="103"/>
      <c r="D90" s="105"/>
      <c r="E90" s="103"/>
      <c r="F90" s="103"/>
      <c r="G90" s="103"/>
      <c r="H90" s="103"/>
      <c r="I90" s="136"/>
      <c r="J90" s="144"/>
      <c r="K90" s="145"/>
      <c r="L90" s="145"/>
      <c r="M90" s="145"/>
      <c r="N90" s="146"/>
      <c r="O90" s="147" t="s">
        <v>63</v>
      </c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20"/>
      <c r="AF90" s="148" t="s">
        <v>64</v>
      </c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9"/>
      <c r="AW90" s="130"/>
      <c r="AX90" s="131"/>
      <c r="AY90" s="131"/>
      <c r="AZ90" s="131"/>
      <c r="BA90" s="151"/>
      <c r="BB90" s="103"/>
      <c r="BC90" s="136"/>
      <c r="BZ90" s="51"/>
      <c r="CA90" s="51"/>
      <c r="CB90" s="51"/>
      <c r="CC90" s="79"/>
      <c r="CD90" s="79"/>
      <c r="CE90" s="79"/>
      <c r="CF90" s="79"/>
      <c r="CG90" s="79"/>
      <c r="CH90" s="79"/>
    </row>
    <row r="91" spans="2:86" ht="3.75" customHeight="1" thickBot="1">
      <c r="B91" s="34"/>
      <c r="C91" s="34"/>
      <c r="D91" s="34"/>
      <c r="E91" s="34"/>
      <c r="F91" s="34"/>
      <c r="G91" s="34"/>
      <c r="H91" s="34"/>
      <c r="I91" s="34"/>
      <c r="J91" s="35"/>
      <c r="K91" s="35"/>
      <c r="L91" s="35"/>
      <c r="M91" s="35"/>
      <c r="N91" s="35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7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8"/>
      <c r="AX91" s="38"/>
      <c r="AY91" s="38"/>
      <c r="AZ91" s="38"/>
      <c r="BA91" s="38"/>
      <c r="BB91" s="34"/>
      <c r="BC91" s="34"/>
      <c r="BZ91" s="51"/>
      <c r="CA91" s="51"/>
      <c r="CB91" s="51"/>
      <c r="CC91" s="79"/>
      <c r="CD91" s="79"/>
      <c r="CE91" s="79"/>
      <c r="CF91" s="79"/>
      <c r="CG91" s="79"/>
      <c r="CH91" s="79"/>
    </row>
    <row r="92" spans="2:55" ht="19.5" customHeight="1" thickBot="1">
      <c r="B92" s="152" t="s">
        <v>14</v>
      </c>
      <c r="C92" s="153"/>
      <c r="D92" s="154"/>
      <c r="E92" s="155"/>
      <c r="F92" s="155"/>
      <c r="G92" s="155"/>
      <c r="H92" s="155"/>
      <c r="I92" s="156"/>
      <c r="J92" s="157" t="s">
        <v>17</v>
      </c>
      <c r="K92" s="138"/>
      <c r="L92" s="138"/>
      <c r="M92" s="138"/>
      <c r="N92" s="158"/>
      <c r="O92" s="157" t="s">
        <v>43</v>
      </c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58"/>
      <c r="AW92" s="137" t="s">
        <v>21</v>
      </c>
      <c r="AX92" s="138"/>
      <c r="AY92" s="138"/>
      <c r="AZ92" s="138"/>
      <c r="BA92" s="138"/>
      <c r="BB92" s="139"/>
      <c r="BC92" s="140"/>
    </row>
    <row r="93" spans="2:55" ht="18" customHeight="1">
      <c r="B93" s="107">
        <v>21</v>
      </c>
      <c r="C93" s="108"/>
      <c r="D93" s="107"/>
      <c r="E93" s="108"/>
      <c r="F93" s="108"/>
      <c r="G93" s="108"/>
      <c r="H93" s="108"/>
      <c r="I93" s="104"/>
      <c r="J93" s="141">
        <f>$J$89+$U$81*$X$81+$AL$81</f>
        <v>0.7083333333333329</v>
      </c>
      <c r="K93" s="142"/>
      <c r="L93" s="142"/>
      <c r="M93" s="142"/>
      <c r="N93" s="143"/>
      <c r="O93" s="159">
        <f>IF(ISBLANK(AZ33),"",$G$43)</f>
      </c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9" t="s">
        <v>20</v>
      </c>
      <c r="AF93" s="160">
        <f>IF(ISBLANK($AZ$35),"",$G$49)</f>
      </c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1"/>
      <c r="AW93" s="128"/>
      <c r="AX93" s="129"/>
      <c r="AY93" s="129" t="s">
        <v>19</v>
      </c>
      <c r="AZ93" s="129"/>
      <c r="BA93" s="150"/>
      <c r="BB93" s="108"/>
      <c r="BC93" s="104"/>
    </row>
    <row r="94" spans="2:55" ht="12" customHeight="1" thickBot="1">
      <c r="B94" s="105"/>
      <c r="C94" s="103"/>
      <c r="D94" s="105"/>
      <c r="E94" s="103"/>
      <c r="F94" s="103"/>
      <c r="G94" s="103"/>
      <c r="H94" s="103"/>
      <c r="I94" s="136"/>
      <c r="J94" s="144"/>
      <c r="K94" s="145"/>
      <c r="L94" s="145"/>
      <c r="M94" s="145"/>
      <c r="N94" s="146"/>
      <c r="O94" s="147" t="s">
        <v>42</v>
      </c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20"/>
      <c r="AF94" s="148" t="s">
        <v>41</v>
      </c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9"/>
      <c r="AW94" s="130"/>
      <c r="AX94" s="131"/>
      <c r="AY94" s="131"/>
      <c r="AZ94" s="131"/>
      <c r="BA94" s="151"/>
      <c r="BB94" s="103"/>
      <c r="BC94" s="136"/>
    </row>
    <row r="95" ht="3.75" customHeight="1" thickBot="1"/>
    <row r="96" spans="2:55" ht="19.5" customHeight="1" thickBot="1">
      <c r="B96" s="152" t="s">
        <v>14</v>
      </c>
      <c r="C96" s="153"/>
      <c r="D96" s="154"/>
      <c r="E96" s="155"/>
      <c r="F96" s="155"/>
      <c r="G96" s="155"/>
      <c r="H96" s="155"/>
      <c r="I96" s="156"/>
      <c r="J96" s="157" t="s">
        <v>17</v>
      </c>
      <c r="K96" s="138"/>
      <c r="L96" s="138"/>
      <c r="M96" s="138"/>
      <c r="N96" s="158"/>
      <c r="O96" s="157" t="s">
        <v>44</v>
      </c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58"/>
      <c r="AW96" s="137" t="s">
        <v>21</v>
      </c>
      <c r="AX96" s="138"/>
      <c r="AY96" s="138"/>
      <c r="AZ96" s="138"/>
      <c r="BA96" s="138"/>
      <c r="BB96" s="139"/>
      <c r="BC96" s="140"/>
    </row>
    <row r="97" spans="2:55" ht="18" customHeight="1">
      <c r="B97" s="107">
        <v>22</v>
      </c>
      <c r="C97" s="108"/>
      <c r="D97" s="107"/>
      <c r="E97" s="108"/>
      <c r="F97" s="108"/>
      <c r="G97" s="108"/>
      <c r="H97" s="108"/>
      <c r="I97" s="104"/>
      <c r="J97" s="141">
        <f>$J$93+$U$81*$X$81+$AL$81</f>
        <v>0.7222222222222218</v>
      </c>
      <c r="K97" s="142"/>
      <c r="L97" s="142"/>
      <c r="M97" s="142"/>
      <c r="N97" s="143"/>
      <c r="O97" s="159">
        <f>IF(ISBLANK(AZ69),"",$D$77)</f>
      </c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9" t="s">
        <v>20</v>
      </c>
      <c r="AF97" s="160">
        <f>IF(ISBLANK($AZ$70),"",$AG$77)</f>
      </c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1"/>
      <c r="AW97" s="128"/>
      <c r="AX97" s="129"/>
      <c r="AY97" s="129" t="s">
        <v>19</v>
      </c>
      <c r="AZ97" s="129"/>
      <c r="BA97" s="150"/>
      <c r="BB97" s="108"/>
      <c r="BC97" s="104"/>
    </row>
    <row r="98" spans="2:86" ht="12" customHeight="1" thickBot="1">
      <c r="B98" s="105"/>
      <c r="C98" s="103"/>
      <c r="D98" s="105"/>
      <c r="E98" s="103"/>
      <c r="F98" s="103"/>
      <c r="G98" s="103"/>
      <c r="H98" s="103"/>
      <c r="I98" s="136"/>
      <c r="J98" s="144"/>
      <c r="K98" s="145"/>
      <c r="L98" s="145"/>
      <c r="M98" s="145"/>
      <c r="N98" s="146"/>
      <c r="O98" s="147" t="s">
        <v>65</v>
      </c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20"/>
      <c r="AF98" s="148" t="s">
        <v>66</v>
      </c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9"/>
      <c r="AW98" s="130"/>
      <c r="AX98" s="131"/>
      <c r="AY98" s="131"/>
      <c r="AZ98" s="131"/>
      <c r="BA98" s="151"/>
      <c r="BB98" s="103"/>
      <c r="BC98" s="136"/>
      <c r="BZ98" s="51"/>
      <c r="CA98" s="51"/>
      <c r="CB98" s="51"/>
      <c r="CC98" s="79"/>
      <c r="CD98" s="79"/>
      <c r="CE98" s="79"/>
      <c r="CF98" s="79"/>
      <c r="CG98" s="79"/>
      <c r="CH98" s="79"/>
    </row>
    <row r="99" spans="78:86" ht="3.75" customHeight="1" thickBot="1">
      <c r="BZ99" s="51"/>
      <c r="CA99" s="51"/>
      <c r="CB99" s="51"/>
      <c r="CC99" s="79"/>
      <c r="CD99" s="79"/>
      <c r="CE99" s="79"/>
      <c r="CF99" s="79"/>
      <c r="CG99" s="79"/>
      <c r="CH99" s="79"/>
    </row>
    <row r="100" spans="2:55" ht="19.5" customHeight="1" thickBot="1">
      <c r="B100" s="191" t="s">
        <v>14</v>
      </c>
      <c r="C100" s="192"/>
      <c r="D100" s="134"/>
      <c r="E100" s="135"/>
      <c r="F100" s="135"/>
      <c r="G100" s="135"/>
      <c r="H100" s="135"/>
      <c r="I100" s="106"/>
      <c r="J100" s="193" t="s">
        <v>17</v>
      </c>
      <c r="K100" s="188"/>
      <c r="L100" s="188"/>
      <c r="M100" s="188"/>
      <c r="N100" s="194"/>
      <c r="O100" s="193" t="s">
        <v>30</v>
      </c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8"/>
      <c r="AT100" s="188"/>
      <c r="AU100" s="188"/>
      <c r="AV100" s="194"/>
      <c r="AW100" s="187" t="s">
        <v>21</v>
      </c>
      <c r="AX100" s="188"/>
      <c r="AY100" s="188"/>
      <c r="AZ100" s="188"/>
      <c r="BA100" s="188"/>
      <c r="BB100" s="189"/>
      <c r="BC100" s="190"/>
    </row>
    <row r="101" spans="2:55" ht="18" customHeight="1">
      <c r="B101" s="107">
        <v>23</v>
      </c>
      <c r="C101" s="108"/>
      <c r="D101" s="107"/>
      <c r="E101" s="108"/>
      <c r="F101" s="108"/>
      <c r="G101" s="108"/>
      <c r="H101" s="108"/>
      <c r="I101" s="104"/>
      <c r="J101" s="141">
        <f>$J$97+$U$81*$X$81+$AL$81</f>
        <v>0.7361111111111106</v>
      </c>
      <c r="K101" s="142"/>
      <c r="L101" s="142"/>
      <c r="M101" s="142"/>
      <c r="N101" s="143"/>
      <c r="O101" s="159" t="str">
        <f>IF(ISBLANK($AZ$85)," ",IF($AW$85&lt;$AZ$85,$O$85,IF($AZ$85&lt;$AW$85,$AF$85)))</f>
        <v> </v>
      </c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9" t="s">
        <v>20</v>
      </c>
      <c r="AF101" s="160" t="str">
        <f>IF(ISBLANK($AZ$89)," ",IF($AW$89&lt;$AZ$89,$O$89,IF($AZ$89&lt;$AW$89,$AF$89)))</f>
        <v> </v>
      </c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1"/>
      <c r="AW101" s="128"/>
      <c r="AX101" s="129"/>
      <c r="AY101" s="129" t="s">
        <v>19</v>
      </c>
      <c r="AZ101" s="129"/>
      <c r="BA101" s="150"/>
      <c r="BB101" s="108"/>
      <c r="BC101" s="104"/>
    </row>
    <row r="102" spans="2:55" ht="12" customHeight="1" thickBot="1">
      <c r="B102" s="105"/>
      <c r="C102" s="103"/>
      <c r="D102" s="105"/>
      <c r="E102" s="103"/>
      <c r="F102" s="103"/>
      <c r="G102" s="103"/>
      <c r="H102" s="103"/>
      <c r="I102" s="136"/>
      <c r="J102" s="144"/>
      <c r="K102" s="145"/>
      <c r="L102" s="145"/>
      <c r="M102" s="145"/>
      <c r="N102" s="146"/>
      <c r="O102" s="147" t="s">
        <v>67</v>
      </c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20"/>
      <c r="AF102" s="148" t="s">
        <v>68</v>
      </c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9"/>
      <c r="AW102" s="130"/>
      <c r="AX102" s="131"/>
      <c r="AY102" s="131"/>
      <c r="AZ102" s="131"/>
      <c r="BA102" s="151"/>
      <c r="BB102" s="103"/>
      <c r="BC102" s="136"/>
    </row>
    <row r="103" ht="3.75" customHeight="1" thickBot="1"/>
    <row r="104" spans="2:55" ht="19.5" customHeight="1" thickBot="1">
      <c r="B104" s="191" t="s">
        <v>14</v>
      </c>
      <c r="C104" s="192"/>
      <c r="D104" s="134"/>
      <c r="E104" s="135"/>
      <c r="F104" s="135"/>
      <c r="G104" s="135"/>
      <c r="H104" s="135"/>
      <c r="I104" s="106"/>
      <c r="J104" s="193" t="s">
        <v>17</v>
      </c>
      <c r="K104" s="188"/>
      <c r="L104" s="188"/>
      <c r="M104" s="188"/>
      <c r="N104" s="194"/>
      <c r="O104" s="193" t="s">
        <v>31</v>
      </c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8"/>
      <c r="AT104" s="188"/>
      <c r="AU104" s="188"/>
      <c r="AV104" s="194"/>
      <c r="AW104" s="187" t="s">
        <v>21</v>
      </c>
      <c r="AX104" s="188"/>
      <c r="AY104" s="188"/>
      <c r="AZ104" s="188"/>
      <c r="BA104" s="188"/>
      <c r="BB104" s="189"/>
      <c r="BC104" s="190"/>
    </row>
    <row r="105" spans="2:55" ht="18" customHeight="1">
      <c r="B105" s="107">
        <v>24</v>
      </c>
      <c r="C105" s="108"/>
      <c r="D105" s="107"/>
      <c r="E105" s="108"/>
      <c r="F105" s="108"/>
      <c r="G105" s="108"/>
      <c r="H105" s="108"/>
      <c r="I105" s="104"/>
      <c r="J105" s="141">
        <f>$J$101+$U$81*$X$81+$AL$81</f>
        <v>0.7499999999999994</v>
      </c>
      <c r="K105" s="142"/>
      <c r="L105" s="142"/>
      <c r="M105" s="142"/>
      <c r="N105" s="143"/>
      <c r="O105" s="159" t="str">
        <f>IF(ISBLANK($AZ$85)," ",IF($AW$85&gt;$AZ$85,$O$85,IF($AZ$85&gt;$AW$85,$AF$85)))</f>
        <v> </v>
      </c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9" t="s">
        <v>20</v>
      </c>
      <c r="AF105" s="160" t="str">
        <f>IF(ISBLANK($AZ$89)," ",IF($AW$89&gt;$AZ$89,$O$89,IF($AZ$89&gt;$AW$89,$AF$89)))</f>
        <v> </v>
      </c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1"/>
      <c r="AW105" s="128"/>
      <c r="AX105" s="129"/>
      <c r="AY105" s="129" t="s">
        <v>19</v>
      </c>
      <c r="AZ105" s="129"/>
      <c r="BA105" s="150"/>
      <c r="BB105" s="108"/>
      <c r="BC105" s="104"/>
    </row>
    <row r="106" spans="2:86" ht="12" customHeight="1" thickBot="1">
      <c r="B106" s="105"/>
      <c r="C106" s="103"/>
      <c r="D106" s="105"/>
      <c r="E106" s="103"/>
      <c r="F106" s="103"/>
      <c r="G106" s="103"/>
      <c r="H106" s="103"/>
      <c r="I106" s="136"/>
      <c r="J106" s="144"/>
      <c r="K106" s="145"/>
      <c r="L106" s="145"/>
      <c r="M106" s="145"/>
      <c r="N106" s="146"/>
      <c r="O106" s="147" t="s">
        <v>69</v>
      </c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20"/>
      <c r="AF106" s="148" t="s">
        <v>70</v>
      </c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9"/>
      <c r="AW106" s="130"/>
      <c r="AX106" s="131"/>
      <c r="AY106" s="131"/>
      <c r="AZ106" s="131"/>
      <c r="BA106" s="151"/>
      <c r="BB106" s="103"/>
      <c r="BC106" s="136"/>
      <c r="BZ106" s="51"/>
      <c r="CA106" s="51"/>
      <c r="CB106" s="51"/>
      <c r="CC106" s="79"/>
      <c r="CD106" s="79"/>
      <c r="CE106" s="79"/>
      <c r="CF106" s="79"/>
      <c r="CG106" s="79"/>
      <c r="CH106" s="79"/>
    </row>
    <row r="107" spans="78:86" ht="3.75" customHeight="1">
      <c r="BZ107" s="51"/>
      <c r="CA107" s="51"/>
      <c r="CB107" s="51"/>
      <c r="CC107" s="79"/>
      <c r="CD107" s="79"/>
      <c r="CE107" s="79"/>
      <c r="CF107" s="79"/>
      <c r="CG107" s="79"/>
      <c r="CH107" s="79"/>
    </row>
    <row r="108" spans="57:73" ht="12.75">
      <c r="BE108" s="33"/>
      <c r="BF108" s="33"/>
      <c r="BG108" s="33"/>
      <c r="BH108" s="33"/>
      <c r="BI108" s="33"/>
      <c r="BJ108" s="33"/>
      <c r="BK108" s="33"/>
      <c r="BL108" s="33"/>
      <c r="BM108" s="53"/>
      <c r="BN108" s="53"/>
      <c r="BO108" s="53"/>
      <c r="BP108" s="53"/>
      <c r="BQ108" s="53"/>
      <c r="BR108" s="53"/>
      <c r="BS108" s="53"/>
      <c r="BT108" s="53"/>
      <c r="BU108" s="53"/>
    </row>
    <row r="109" ht="18" customHeight="1"/>
    <row r="110" spans="2:55" ht="33">
      <c r="B110" s="112" t="str">
        <f>$A$2</f>
        <v>Vereinsname</v>
      </c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</row>
    <row r="111" spans="2:73" ht="12.75">
      <c r="B111" s="1" t="s">
        <v>34</v>
      </c>
      <c r="BE111" s="33"/>
      <c r="BF111" s="33"/>
      <c r="BG111" s="33"/>
      <c r="BH111" s="33"/>
      <c r="BI111" s="33"/>
      <c r="BJ111" s="33"/>
      <c r="BK111" s="33"/>
      <c r="BL111" s="33"/>
      <c r="BM111" s="53"/>
      <c r="BN111" s="53"/>
      <c r="BO111" s="53"/>
      <c r="BP111" s="53"/>
      <c r="BQ111" s="53"/>
      <c r="BR111" s="53"/>
      <c r="BS111" s="53"/>
      <c r="BT111" s="53"/>
      <c r="BU111" s="53"/>
    </row>
    <row r="112" ht="13.5" thickBot="1"/>
    <row r="113" spans="9:48" ht="24" customHeight="1">
      <c r="I113" s="132" t="s">
        <v>8</v>
      </c>
      <c r="J113" s="133"/>
      <c r="K113" s="133"/>
      <c r="L113" s="21"/>
      <c r="M113" s="185" t="str">
        <f>IF(ISBLANK($AZ$105)," ",IF($AW$105&gt;$AZ$105,$O$105,IF($AZ$105&gt;$AW$105,$AF$105)))</f>
        <v> </v>
      </c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185"/>
      <c r="AS113" s="185"/>
      <c r="AT113" s="185"/>
      <c r="AU113" s="185"/>
      <c r="AV113" s="186"/>
    </row>
    <row r="114" spans="9:48" ht="24" customHeight="1">
      <c r="I114" s="124" t="s">
        <v>9</v>
      </c>
      <c r="J114" s="125"/>
      <c r="K114" s="125"/>
      <c r="L114" s="23"/>
      <c r="M114" s="126" t="str">
        <f>IF(ISBLANK($AZ$105)," ",IF($AW$105&lt;$AZ$105,$O$105,IF($AZ$105&lt;$AW$105,$AF$105)))</f>
        <v> </v>
      </c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7"/>
    </row>
    <row r="115" spans="9:48" ht="24" customHeight="1">
      <c r="I115" s="124" t="s">
        <v>10</v>
      </c>
      <c r="J115" s="125"/>
      <c r="K115" s="125"/>
      <c r="L115" s="22"/>
      <c r="M115" s="126" t="str">
        <f>IF(ISBLANK($AZ$101)," ",IF($AW$101&gt;$AZ$101,$O$101,IF($AZ$101&gt;$AW$101,$AF$101)))</f>
        <v> </v>
      </c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7"/>
    </row>
    <row r="116" spans="9:48" ht="24" customHeight="1">
      <c r="I116" s="124" t="s">
        <v>11</v>
      </c>
      <c r="J116" s="125"/>
      <c r="K116" s="125"/>
      <c r="L116" s="23"/>
      <c r="M116" s="126" t="str">
        <f>IF(ISBLANK($AZ$101)," ",IF($AW$101&lt;$AZ$101,$O$101,IF($AZ$101&lt;$AW$101,$AF$101)))</f>
        <v> </v>
      </c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7"/>
    </row>
    <row r="117" spans="9:102" ht="24" customHeight="1">
      <c r="I117" s="124" t="s">
        <v>37</v>
      </c>
      <c r="J117" s="125"/>
      <c r="K117" s="125"/>
      <c r="L117" s="23"/>
      <c r="M117" s="126" t="str">
        <f>IF(ISBLANK($AZ$97)," ",IF($AW$97&gt;$AZ$97,$O$97,IF($AZ$97&gt;$AW$97,$AF$97)))</f>
        <v> </v>
      </c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7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</row>
    <row r="118" spans="9:102" ht="24" customHeight="1">
      <c r="I118" s="124" t="s">
        <v>38</v>
      </c>
      <c r="J118" s="125"/>
      <c r="K118" s="125"/>
      <c r="L118" s="23"/>
      <c r="M118" s="126" t="str">
        <f>IF(ISBLANK($AZ$97)," ",IF($AW$97&lt;$AZ$97,$O$97,IF($AZ$97&lt;$AW$97,$AF$97)))</f>
        <v> </v>
      </c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7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</row>
    <row r="119" spans="9:48" ht="24" customHeight="1">
      <c r="I119" s="124" t="s">
        <v>39</v>
      </c>
      <c r="J119" s="125"/>
      <c r="K119" s="125"/>
      <c r="L119" s="23"/>
      <c r="M119" s="126" t="str">
        <f>IF(ISBLANK($AZ$93)," ",IF($AW$93&gt;$AZ$93,$O$93,IF($AZ$93&gt;$AW$93,$AF$93)))</f>
        <v> </v>
      </c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7"/>
    </row>
    <row r="120" spans="9:48" ht="24" customHeight="1" thickBot="1">
      <c r="I120" s="120" t="s">
        <v>40</v>
      </c>
      <c r="J120" s="121"/>
      <c r="K120" s="121"/>
      <c r="L120" s="24"/>
      <c r="M120" s="122" t="str">
        <f>IF(ISBLANK($AZ$93)," ",IF($AW$93&lt;$AZ$93,$O$93,IF($AZ$93&lt;$AW$93,$AF$93)))</f>
        <v> </v>
      </c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3"/>
    </row>
  </sheetData>
  <mergeCells count="473">
    <mergeCell ref="AV77:AW77"/>
    <mergeCell ref="AY77:AZ77"/>
    <mergeCell ref="BA77:BC77"/>
    <mergeCell ref="B77:C77"/>
    <mergeCell ref="AE77:AF77"/>
    <mergeCell ref="AG77:AR77"/>
    <mergeCell ref="AS77:AU77"/>
    <mergeCell ref="AS76:AU76"/>
    <mergeCell ref="AV76:AW76"/>
    <mergeCell ref="AY76:AZ76"/>
    <mergeCell ref="BA76:BC76"/>
    <mergeCell ref="V76:W76"/>
    <mergeCell ref="X76:Z76"/>
    <mergeCell ref="AE76:AF76"/>
    <mergeCell ref="AG76:AR76"/>
    <mergeCell ref="B76:C76"/>
    <mergeCell ref="D76:O76"/>
    <mergeCell ref="P76:R76"/>
    <mergeCell ref="S76:T76"/>
    <mergeCell ref="AS75:AU75"/>
    <mergeCell ref="AV75:AW75"/>
    <mergeCell ref="AY75:AZ75"/>
    <mergeCell ref="BA75:BC75"/>
    <mergeCell ref="V75:W75"/>
    <mergeCell ref="X75:Z75"/>
    <mergeCell ref="AE75:AF75"/>
    <mergeCell ref="AG75:AR75"/>
    <mergeCell ref="B75:C75"/>
    <mergeCell ref="D75:O75"/>
    <mergeCell ref="P75:R75"/>
    <mergeCell ref="S75:T75"/>
    <mergeCell ref="AE74:AR74"/>
    <mergeCell ref="AS74:AU74"/>
    <mergeCell ref="AV74:AZ74"/>
    <mergeCell ref="BA74:BC74"/>
    <mergeCell ref="B74:O74"/>
    <mergeCell ref="P74:R74"/>
    <mergeCell ref="S74:W74"/>
    <mergeCell ref="X74:Z74"/>
    <mergeCell ref="BB69:BC69"/>
    <mergeCell ref="B70:C70"/>
    <mergeCell ref="D70:F70"/>
    <mergeCell ref="G70:I70"/>
    <mergeCell ref="J70:N70"/>
    <mergeCell ref="O70:AD70"/>
    <mergeCell ref="AF70:AV70"/>
    <mergeCell ref="AW70:AX70"/>
    <mergeCell ref="AZ70:BA70"/>
    <mergeCell ref="BB70:BC70"/>
    <mergeCell ref="O69:AD69"/>
    <mergeCell ref="AF69:AV69"/>
    <mergeCell ref="AW69:AX69"/>
    <mergeCell ref="AZ69:BA69"/>
    <mergeCell ref="B69:C69"/>
    <mergeCell ref="D69:F69"/>
    <mergeCell ref="G69:I69"/>
    <mergeCell ref="J69:N69"/>
    <mergeCell ref="BB67:BC67"/>
    <mergeCell ref="B68:C68"/>
    <mergeCell ref="D68:F68"/>
    <mergeCell ref="G68:I68"/>
    <mergeCell ref="J68:N68"/>
    <mergeCell ref="O68:AD68"/>
    <mergeCell ref="AF68:AV68"/>
    <mergeCell ref="AW68:AX68"/>
    <mergeCell ref="AZ68:BA68"/>
    <mergeCell ref="BB68:BC68"/>
    <mergeCell ref="O67:AD67"/>
    <mergeCell ref="AF67:AV67"/>
    <mergeCell ref="AW67:AX67"/>
    <mergeCell ref="AZ67:BA67"/>
    <mergeCell ref="B67:C67"/>
    <mergeCell ref="D67:F67"/>
    <mergeCell ref="G67:I67"/>
    <mergeCell ref="J67:N67"/>
    <mergeCell ref="BB65:BC65"/>
    <mergeCell ref="B66:C66"/>
    <mergeCell ref="D66:F66"/>
    <mergeCell ref="G66:I66"/>
    <mergeCell ref="J66:N66"/>
    <mergeCell ref="O66:AD66"/>
    <mergeCell ref="AF66:AV66"/>
    <mergeCell ref="AW66:AX66"/>
    <mergeCell ref="AZ66:BA66"/>
    <mergeCell ref="BB66:BC66"/>
    <mergeCell ref="O65:AD65"/>
    <mergeCell ref="AF65:AV65"/>
    <mergeCell ref="AW65:AX65"/>
    <mergeCell ref="AZ65:BA65"/>
    <mergeCell ref="B65:C65"/>
    <mergeCell ref="D65:F65"/>
    <mergeCell ref="G65:I65"/>
    <mergeCell ref="J65:N65"/>
    <mergeCell ref="BB60:BC60"/>
    <mergeCell ref="B64:C64"/>
    <mergeCell ref="D64:F64"/>
    <mergeCell ref="G64:I64"/>
    <mergeCell ref="J64:N64"/>
    <mergeCell ref="O64:AV64"/>
    <mergeCell ref="AW64:BA64"/>
    <mergeCell ref="BB64:BC64"/>
    <mergeCell ref="B60:C60"/>
    <mergeCell ref="D60:X60"/>
    <mergeCell ref="Y60:Z60"/>
    <mergeCell ref="AE60:AF60"/>
    <mergeCell ref="AG58:BA58"/>
    <mergeCell ref="AE58:AF58"/>
    <mergeCell ref="AG60:BA60"/>
    <mergeCell ref="BB58:BC58"/>
    <mergeCell ref="B59:C59"/>
    <mergeCell ref="D59:X59"/>
    <mergeCell ref="Y59:Z59"/>
    <mergeCell ref="AE59:AF59"/>
    <mergeCell ref="AG59:BA59"/>
    <mergeCell ref="BB59:BC59"/>
    <mergeCell ref="B58:C58"/>
    <mergeCell ref="D58:X58"/>
    <mergeCell ref="Y58:Z58"/>
    <mergeCell ref="B57:X57"/>
    <mergeCell ref="Y57:Z57"/>
    <mergeCell ref="AE57:BA57"/>
    <mergeCell ref="BB57:BC57"/>
    <mergeCell ref="H55:L55"/>
    <mergeCell ref="U55:V55"/>
    <mergeCell ref="X55:AB55"/>
    <mergeCell ref="AL55:AP55"/>
    <mergeCell ref="AP46:AR46"/>
    <mergeCell ref="E45:AD45"/>
    <mergeCell ref="AE45:AG45"/>
    <mergeCell ref="O97:AD97"/>
    <mergeCell ref="AF93:AV93"/>
    <mergeCell ref="AF97:AV97"/>
    <mergeCell ref="AP45:AR45"/>
    <mergeCell ref="G46:AD46"/>
    <mergeCell ref="AK46:AL46"/>
    <mergeCell ref="AN46:AO46"/>
    <mergeCell ref="AP41:AR41"/>
    <mergeCell ref="G43:AD43"/>
    <mergeCell ref="AN43:AO43"/>
    <mergeCell ref="AK41:AL41"/>
    <mergeCell ref="AE42:AG42"/>
    <mergeCell ref="AH42:AJ42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E41:AG41"/>
    <mergeCell ref="AP40:AR40"/>
    <mergeCell ref="AE40:AG40"/>
    <mergeCell ref="AH40:AJ40"/>
    <mergeCell ref="AK40:AL40"/>
    <mergeCell ref="AK42:AL42"/>
    <mergeCell ref="AN40:AO40"/>
    <mergeCell ref="A4:AP4"/>
    <mergeCell ref="B52:BC52"/>
    <mergeCell ref="E40:F40"/>
    <mergeCell ref="AH39:AJ39"/>
    <mergeCell ref="E39:AD39"/>
    <mergeCell ref="AK39:AO39"/>
    <mergeCell ref="AP39:AR39"/>
    <mergeCell ref="AF35:AV35"/>
    <mergeCell ref="AN42:AO42"/>
    <mergeCell ref="E47:F47"/>
    <mergeCell ref="G47:AD47"/>
    <mergeCell ref="AN41:AO41"/>
    <mergeCell ref="AP43:AR43"/>
    <mergeCell ref="E42:F42"/>
    <mergeCell ref="E41:F41"/>
    <mergeCell ref="AK43:AL43"/>
    <mergeCell ref="AH43:AJ43"/>
    <mergeCell ref="AH41:AJ41"/>
    <mergeCell ref="G41:AD41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W35:AX35"/>
    <mergeCell ref="AZ35:BA35"/>
    <mergeCell ref="BB35:BC35"/>
    <mergeCell ref="D35:F35"/>
    <mergeCell ref="G35:I35"/>
    <mergeCell ref="J35:N35"/>
    <mergeCell ref="O35:AD35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Z31:BA31"/>
    <mergeCell ref="BB31:BC31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0:AV30"/>
    <mergeCell ref="AW30:AX30"/>
    <mergeCell ref="AZ30:BA30"/>
    <mergeCell ref="BB30:BC30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F28:AV28"/>
    <mergeCell ref="AW28:AX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6:AV26"/>
    <mergeCell ref="AW26:AX26"/>
    <mergeCell ref="AZ26:BA26"/>
    <mergeCell ref="D30:F30"/>
    <mergeCell ref="G30:I30"/>
    <mergeCell ref="D32:F32"/>
    <mergeCell ref="G32:I32"/>
    <mergeCell ref="D31:F31"/>
    <mergeCell ref="G31:I31"/>
    <mergeCell ref="B34:C34"/>
    <mergeCell ref="B35:C35"/>
    <mergeCell ref="B30:C30"/>
    <mergeCell ref="B31:C31"/>
    <mergeCell ref="B32:C32"/>
    <mergeCell ref="B33:C33"/>
    <mergeCell ref="B26:C26"/>
    <mergeCell ref="B27:C27"/>
    <mergeCell ref="B28:C28"/>
    <mergeCell ref="B29:C29"/>
    <mergeCell ref="B23:C23"/>
    <mergeCell ref="G23:I23"/>
    <mergeCell ref="D23:F23"/>
    <mergeCell ref="BB23:BC23"/>
    <mergeCell ref="AW23:BA23"/>
    <mergeCell ref="J23:N23"/>
    <mergeCell ref="AF24:AV24"/>
    <mergeCell ref="B24:C24"/>
    <mergeCell ref="D24:F24"/>
    <mergeCell ref="G24:I24"/>
    <mergeCell ref="J24:N24"/>
    <mergeCell ref="AE19:AF19"/>
    <mergeCell ref="O23:AV23"/>
    <mergeCell ref="AE17:AF17"/>
    <mergeCell ref="AE18:AF18"/>
    <mergeCell ref="AG17:BA17"/>
    <mergeCell ref="AG18:BA18"/>
    <mergeCell ref="B16:C16"/>
    <mergeCell ref="AE16:AF16"/>
    <mergeCell ref="Y16:Z16"/>
    <mergeCell ref="B17:C17"/>
    <mergeCell ref="D16:X16"/>
    <mergeCell ref="B18:C18"/>
    <mergeCell ref="B19:C19"/>
    <mergeCell ref="D19:X19"/>
    <mergeCell ref="Y17:Z17"/>
    <mergeCell ref="Y18:Z18"/>
    <mergeCell ref="Y19:Z19"/>
    <mergeCell ref="D17:X17"/>
    <mergeCell ref="D18:X18"/>
    <mergeCell ref="B25:C25"/>
    <mergeCell ref="O25:AD25"/>
    <mergeCell ref="AF25:AV25"/>
    <mergeCell ref="J25:N25"/>
    <mergeCell ref="D25:F25"/>
    <mergeCell ref="G25:I25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AG19:BA19"/>
    <mergeCell ref="BB19:BC19"/>
    <mergeCell ref="BB17:BC17"/>
    <mergeCell ref="AG16:BA16"/>
    <mergeCell ref="BB24:BC24"/>
    <mergeCell ref="AW24:AX24"/>
    <mergeCell ref="AZ24:BA24"/>
    <mergeCell ref="AW25:AX25"/>
    <mergeCell ref="B101:C102"/>
    <mergeCell ref="J101:N102"/>
    <mergeCell ref="O100:AV100"/>
    <mergeCell ref="O86:AD86"/>
    <mergeCell ref="AF86:AV86"/>
    <mergeCell ref="B88:C88"/>
    <mergeCell ref="B85:C86"/>
    <mergeCell ref="D85:I86"/>
    <mergeCell ref="J85:N86"/>
    <mergeCell ref="O85:AD85"/>
    <mergeCell ref="B105:C106"/>
    <mergeCell ref="J105:N106"/>
    <mergeCell ref="AY101:AY102"/>
    <mergeCell ref="AZ101:BA102"/>
    <mergeCell ref="AZ105:BA106"/>
    <mergeCell ref="O102:AD102"/>
    <mergeCell ref="AF102:AV102"/>
    <mergeCell ref="O101:AD101"/>
    <mergeCell ref="AF101:AV101"/>
    <mergeCell ref="AW101:AX102"/>
    <mergeCell ref="BB105:BC106"/>
    <mergeCell ref="O106:AD106"/>
    <mergeCell ref="AF106:AV106"/>
    <mergeCell ref="O105:AD105"/>
    <mergeCell ref="AF105:AV105"/>
    <mergeCell ref="AW105:AX106"/>
    <mergeCell ref="AY105:AY106"/>
    <mergeCell ref="AW100:BA100"/>
    <mergeCell ref="BB100:BC100"/>
    <mergeCell ref="B104:C104"/>
    <mergeCell ref="J104:N104"/>
    <mergeCell ref="O104:AV104"/>
    <mergeCell ref="AW104:BA104"/>
    <mergeCell ref="BB104:BC104"/>
    <mergeCell ref="B100:C100"/>
    <mergeCell ref="J100:N100"/>
    <mergeCell ref="BB101:BC102"/>
    <mergeCell ref="D104:I104"/>
    <mergeCell ref="D105:I106"/>
    <mergeCell ref="M115:AV115"/>
    <mergeCell ref="M116:AV116"/>
    <mergeCell ref="M113:AV113"/>
    <mergeCell ref="I115:K115"/>
    <mergeCell ref="J30:N30"/>
    <mergeCell ref="O30:AD30"/>
    <mergeCell ref="G42:AD42"/>
    <mergeCell ref="G40:AD40"/>
    <mergeCell ref="A2:AP3"/>
    <mergeCell ref="B84:C84"/>
    <mergeCell ref="D84:I84"/>
    <mergeCell ref="J84:N84"/>
    <mergeCell ref="O84:AV84"/>
    <mergeCell ref="U10:V10"/>
    <mergeCell ref="O24:AD24"/>
    <mergeCell ref="J26:N26"/>
    <mergeCell ref="J28:N28"/>
    <mergeCell ref="O28:AD28"/>
    <mergeCell ref="AW84:BA84"/>
    <mergeCell ref="H81:L81"/>
    <mergeCell ref="U81:V81"/>
    <mergeCell ref="BB84:BC84"/>
    <mergeCell ref="X81:AB81"/>
    <mergeCell ref="AL81:AP81"/>
    <mergeCell ref="BB85:BC86"/>
    <mergeCell ref="D88:I88"/>
    <mergeCell ref="J88:N88"/>
    <mergeCell ref="O88:AV88"/>
    <mergeCell ref="AW88:BA88"/>
    <mergeCell ref="BB88:BC88"/>
    <mergeCell ref="AF85:AV85"/>
    <mergeCell ref="AW85:AX86"/>
    <mergeCell ref="AY85:AY86"/>
    <mergeCell ref="AZ85:BA86"/>
    <mergeCell ref="AW89:AX90"/>
    <mergeCell ref="AY89:AY90"/>
    <mergeCell ref="AZ89:BA90"/>
    <mergeCell ref="B89:C90"/>
    <mergeCell ref="D89:I90"/>
    <mergeCell ref="J89:N90"/>
    <mergeCell ref="O89:AD89"/>
    <mergeCell ref="BB89:BC90"/>
    <mergeCell ref="O90:AD90"/>
    <mergeCell ref="AF90:AV90"/>
    <mergeCell ref="B92:C92"/>
    <mergeCell ref="D92:I92"/>
    <mergeCell ref="J92:N92"/>
    <mergeCell ref="O92:AV92"/>
    <mergeCell ref="AW92:BA92"/>
    <mergeCell ref="BB92:BC92"/>
    <mergeCell ref="AF89:AV89"/>
    <mergeCell ref="AW93:AX94"/>
    <mergeCell ref="AY93:AY94"/>
    <mergeCell ref="AZ93:BA94"/>
    <mergeCell ref="BB93:BC94"/>
    <mergeCell ref="AF94:AV94"/>
    <mergeCell ref="B96:C96"/>
    <mergeCell ref="D96:I96"/>
    <mergeCell ref="J96:N96"/>
    <mergeCell ref="O96:AV96"/>
    <mergeCell ref="B93:C94"/>
    <mergeCell ref="D93:I94"/>
    <mergeCell ref="J93:N94"/>
    <mergeCell ref="O93:AD93"/>
    <mergeCell ref="O94:AD94"/>
    <mergeCell ref="J97:N98"/>
    <mergeCell ref="BB97:BC98"/>
    <mergeCell ref="O98:AD98"/>
    <mergeCell ref="AF98:AV98"/>
    <mergeCell ref="AZ97:BA98"/>
    <mergeCell ref="I117:K117"/>
    <mergeCell ref="M117:AV117"/>
    <mergeCell ref="AW97:AX98"/>
    <mergeCell ref="AY97:AY98"/>
    <mergeCell ref="I114:K114"/>
    <mergeCell ref="I113:K113"/>
    <mergeCell ref="I116:K116"/>
    <mergeCell ref="M114:AV114"/>
    <mergeCell ref="D100:I100"/>
    <mergeCell ref="D101:I102"/>
    <mergeCell ref="I120:K120"/>
    <mergeCell ref="M120:AV120"/>
    <mergeCell ref="I118:K118"/>
    <mergeCell ref="M118:AV118"/>
    <mergeCell ref="I119:K119"/>
    <mergeCell ref="M119:AV119"/>
    <mergeCell ref="X77:Z77"/>
    <mergeCell ref="B110:BC110"/>
    <mergeCell ref="D77:O77"/>
    <mergeCell ref="P77:R77"/>
    <mergeCell ref="S77:T77"/>
    <mergeCell ref="V77:W77"/>
    <mergeCell ref="AW96:BA96"/>
    <mergeCell ref="BB96:BC96"/>
    <mergeCell ref="B97:C98"/>
    <mergeCell ref="D97:I9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Footer xml:space="preserve">&amp;Lwww.kadmo.de&amp;C&amp;F&amp;R&amp;P von &amp;N </oddFooter>
  </headerFooter>
  <rowBreaks count="1" manualBreakCount="1">
    <brk id="108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Kai Moczyk</cp:lastModifiedBy>
  <cp:lastPrinted>2004-02-21T05:59:35Z</cp:lastPrinted>
  <dcterms:created xsi:type="dcterms:W3CDTF">2002-02-21T07:48:38Z</dcterms:created>
  <dcterms:modified xsi:type="dcterms:W3CDTF">2004-10-27T09:10:43Z</dcterms:modified>
  <cp:category/>
  <cp:version/>
  <cp:contentType/>
  <cp:contentStatus/>
</cp:coreProperties>
</file>