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<sst xmlns="http://schemas.openxmlformats.org/spreadsheetml/2006/main" count="248" uniqueCount="62">
  <si>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</si>
  <si>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</si>
  <si>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</si>
  <si>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</si>
  <si>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</si>
  <si>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</si>
  <si>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</si>
  <si>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</si>
  <si>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</si>
  <si>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</si>
  <si>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</si>
  <si>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</si>
  <si>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</si>
  <si>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</si>
  <si>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</si>
  <si>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</si>
  <si>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</si>
  <si>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</si>
  <si>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</si>
  <si>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</si>
  <si>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</si>
  <si>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</si>
  <si>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</si>
  <si>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</si>
  <si>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</si>
  <si>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</si>
  <si>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</si>
  <si>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</si>
  <si>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</si>
  <si>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Endspiel</t>
  </si>
  <si>
    <t>x</t>
  </si>
  <si>
    <t>6.</t>
  </si>
  <si>
    <t>Spiel um Platz 3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</si>
  <si>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</si>
  <si>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</si>
  <si>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</si>
  <si>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</si>
  <si>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</si>
  <si>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</si>
  <si>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</si>
  <si>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</si>
  <si>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</si>
  <si>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Am</t>
  </si>
  <si>
    <t>Spiel um Platz 5</t>
  </si>
  <si>
    <t>IV. Zwischenrunde</t>
  </si>
  <si>
    <t>1x</t>
  </si>
  <si>
    <t>Gruppe 1</t>
  </si>
  <si>
    <t>Gruppe 2</t>
  </si>
  <si>
    <t>V. Spielplan Zwischenrunde</t>
  </si>
  <si>
    <t>VI. Abschlußtabellen Zwischenrunde</t>
  </si>
  <si>
    <t>3. Gruppe 1</t>
  </si>
  <si>
    <t>3. Gruppe 2</t>
  </si>
  <si>
    <t>2. Gruppe 1</t>
  </si>
  <si>
    <t>2. Gruppe 2</t>
  </si>
  <si>
    <t>1. Gruppe 1</t>
  </si>
  <si>
    <t>1. Gruppe 2</t>
  </si>
  <si>
    <t>VII. Endrunde</t>
  </si>
  <si>
    <t>VIII. Platzierungen</t>
  </si>
  <si>
    <t>in der Sporthalle .................................................</t>
  </si>
  <si>
    <t>Sonntag</t>
  </si>
  <si>
    <r>
      <t xml:space="preserve">Fußball Hallenturnier für </t>
    </r>
    <r>
      <rPr>
        <b/>
        <sz val="12"/>
        <rFont val="Arial"/>
        <family val="2"/>
      </rPr>
      <t>- .................</t>
    </r>
    <r>
      <rPr>
        <sz val="12"/>
        <rFont val="Arial"/>
        <family val="0"/>
      </rPr>
      <t xml:space="preserve"> - Mannschaften</t>
    </r>
  </si>
  <si>
    <t>Vereinsname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</si>
</sst>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left" vertical="center"/>
      <protection hidden="1"/>
    </xf>
    <xf numFmtId="0" fontId="18" fillId="2" borderId="13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20" fontId="0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6" borderId="2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6" xfId="0" applyFont="1" applyBorder="1" applyAlignment="1">
      <alignment horizontal="left" shrinkToFit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left" vertical="center"/>
      <protection hidden="1"/>
    </xf>
    <xf numFmtId="0" fontId="18" fillId="2" borderId="30" xfId="0" applyFont="1" applyFill="1" applyBorder="1" applyAlignment="1" applyProtection="1">
      <alignment horizontal="left" vertical="center"/>
      <protection hidden="1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6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left" vertical="center"/>
      <protection hidden="1"/>
    </xf>
    <xf numFmtId="0" fontId="18" fillId="2" borderId="17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7" borderId="22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174" fontId="0" fillId="0" borderId="7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7" borderId="49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7" fillId="7" borderId="2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1</xdr:row>
      <xdr:rowOff>152400</xdr:rowOff>
    </xdr:from>
    <xdr:to>
      <xdr:col>53</xdr:col>
      <xdr:colOff>19050</xdr:colOff>
      <xdr:row>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4765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3"/>
  <sheetViews>
    <sheetView showGridLines="0" tabSelected="1" zoomScale="112" zoomScaleNormal="112" workbookViewId="0" topLeftCell="A1">
      <selection activeCell="AH5" sqref="AH5"/>
    </sheetView>
  </sheetViews>
  <sheetFormatPr defaultColWidth="11.421875" defaultRowHeight="12.75"/>
  <cols>
    <col min="1" max="55" width="1.7109375" style="0" customWidth="1"/>
    <col min="56" max="56" width="1.7109375" style="18" customWidth="1"/>
    <col min="57" max="57" width="1.7109375" style="24" customWidth="1"/>
    <col min="58" max="58" width="2.8515625" style="24" customWidth="1"/>
    <col min="59" max="59" width="2.140625" style="24" customWidth="1"/>
    <col min="60" max="60" width="2.8515625" style="24" customWidth="1"/>
    <col min="61" max="64" width="1.7109375" style="24" customWidth="1"/>
    <col min="65" max="65" width="21.28125" style="24" customWidth="1"/>
    <col min="66" max="66" width="2.28125" style="24" customWidth="1"/>
    <col min="67" max="67" width="3.140625" style="24" customWidth="1"/>
    <col min="68" max="68" width="1.7109375" style="24" customWidth="1"/>
    <col min="69" max="69" width="2.28125" style="24" customWidth="1"/>
    <col min="70" max="70" width="2.57421875" style="24" customWidth="1"/>
    <col min="71" max="73" width="1.7109375" style="24" customWidth="1"/>
    <col min="74" max="80" width="1.7109375" style="25" customWidth="1"/>
    <col min="81" max="142" width="1.7109375" style="26" customWidth="1"/>
    <col min="143" max="16384" width="1.7109375" style="20" customWidth="1"/>
  </cols>
  <sheetData>
    <row r="1" spans="56:84" ht="7.5" customHeight="1">
      <c r="BD1" s="7"/>
      <c r="BX1" s="24"/>
      <c r="BY1" s="24"/>
      <c r="BZ1" s="24"/>
      <c r="CA1" s="24"/>
      <c r="CB1" s="24"/>
      <c r="CC1" s="59"/>
      <c r="CD1" s="59"/>
      <c r="CE1" s="59"/>
      <c r="CF1" s="59"/>
    </row>
    <row r="2" spans="1:84" ht="33" customHeight="1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D2" s="7"/>
      <c r="BX2" s="24"/>
      <c r="BY2" s="24"/>
      <c r="BZ2" s="24"/>
      <c r="CA2" s="24"/>
      <c r="CB2" s="24"/>
      <c r="CC2" s="59"/>
      <c r="CD2" s="59"/>
      <c r="CE2" s="59"/>
      <c r="CF2" s="59"/>
    </row>
    <row r="3" spans="1:142" s="13" customFormat="1" ht="27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55"/>
      <c r="BW3" s="55"/>
      <c r="BX3" s="27"/>
      <c r="BY3" s="27"/>
      <c r="BZ3" s="27"/>
      <c r="CA3" s="27"/>
      <c r="CB3" s="27"/>
      <c r="CC3" s="61"/>
      <c r="CD3" s="61"/>
      <c r="CE3" s="61"/>
      <c r="CF3" s="61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</row>
    <row r="4" spans="1:142" s="2" customFormat="1" ht="15.75">
      <c r="A4" s="89" t="s">
        <v>60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56"/>
      <c r="BW4" s="56"/>
      <c r="BX4" s="28"/>
      <c r="BY4" s="28"/>
      <c r="BZ4" s="28"/>
      <c r="CA4" s="28"/>
      <c r="CB4" s="28"/>
      <c r="CC4" s="63"/>
      <c r="CD4" s="63"/>
      <c r="CE4" s="63"/>
      <c r="CF4" s="63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</row>
    <row r="5" spans="44:142" s="2" customFormat="1" ht="6" customHeight="1"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56"/>
      <c r="BW5" s="56"/>
      <c r="BX5" s="28"/>
      <c r="BY5" s="28"/>
      <c r="BZ5" s="28"/>
      <c r="CA5" s="28"/>
      <c r="CB5" s="28"/>
      <c r="CC5" s="63"/>
      <c r="CD5" s="63"/>
      <c r="CE5" s="63"/>
      <c r="CF5" s="63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</row>
    <row r="6" spans="12:142" s="2" customFormat="1" ht="15.75">
      <c r="L6" s="3" t="s">
        <v>42</v>
      </c>
      <c r="M6" s="90" t="s">
        <v>59</v>
      </c>
      <c r="N6" s="90"/>
      <c r="O6" s="90"/>
      <c r="P6" s="90"/>
      <c r="Q6" s="90"/>
      <c r="R6" s="90"/>
      <c r="S6" s="90"/>
      <c r="T6" s="90"/>
      <c r="U6" s="2" t="s">
        <v>0</v>
      </c>
      <c r="Y6" s="91">
        <v>38263</v>
      </c>
      <c r="Z6" s="91"/>
      <c r="AA6" s="91"/>
      <c r="AB6" s="91"/>
      <c r="AC6" s="91"/>
      <c r="AD6" s="91"/>
      <c r="AE6" s="91"/>
      <c r="AF6" s="91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56"/>
      <c r="BW6" s="56"/>
      <c r="BX6" s="28"/>
      <c r="BY6" s="28"/>
      <c r="BZ6" s="28"/>
      <c r="CA6" s="28"/>
      <c r="CB6" s="28"/>
      <c r="CC6" s="63"/>
      <c r="CD6" s="63"/>
      <c r="CE6" s="63"/>
      <c r="CF6" s="63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</row>
    <row r="7" spans="44:142" s="2" customFormat="1" ht="6" customHeight="1"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56"/>
      <c r="BW7" s="56"/>
      <c r="BX7" s="28"/>
      <c r="BY7" s="28"/>
      <c r="BZ7" s="28"/>
      <c r="CA7" s="28"/>
      <c r="CB7" s="28"/>
      <c r="CC7" s="63"/>
      <c r="CD7" s="63"/>
      <c r="CE7" s="63"/>
      <c r="CF7" s="63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</row>
    <row r="8" spans="2:142" s="2" customFormat="1" ht="15">
      <c r="B8" s="158" t="s">
        <v>58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56"/>
      <c r="BW8" s="56"/>
      <c r="BX8" s="28"/>
      <c r="BY8" s="28"/>
      <c r="BZ8" s="28"/>
      <c r="CA8" s="28"/>
      <c r="CB8" s="28"/>
      <c r="CC8" s="63"/>
      <c r="CD8" s="63"/>
      <c r="CE8" s="63"/>
      <c r="CF8" s="63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</row>
    <row r="9" spans="57:142" s="2" customFormat="1" ht="6" customHeight="1"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56"/>
      <c r="BW9" s="56"/>
      <c r="BX9" s="28"/>
      <c r="BY9" s="28"/>
      <c r="BZ9" s="28"/>
      <c r="CA9" s="28"/>
      <c r="CB9" s="28"/>
      <c r="CC9" s="63"/>
      <c r="CD9" s="63"/>
      <c r="CE9" s="63"/>
      <c r="CF9" s="63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</row>
    <row r="10" spans="7:142" s="2" customFormat="1" ht="15.75">
      <c r="G10" s="6" t="s">
        <v>1</v>
      </c>
      <c r="H10" s="159">
        <v>0.4166666666666667</v>
      </c>
      <c r="I10" s="159"/>
      <c r="J10" s="159"/>
      <c r="K10" s="159"/>
      <c r="L10" s="159"/>
      <c r="M10" s="7" t="s">
        <v>2</v>
      </c>
      <c r="T10" s="6" t="s">
        <v>3</v>
      </c>
      <c r="U10" s="160">
        <v>1</v>
      </c>
      <c r="V10" s="160"/>
      <c r="W10" s="21" t="s">
        <v>30</v>
      </c>
      <c r="X10" s="137">
        <v>0.010416666666666666</v>
      </c>
      <c r="Y10" s="137"/>
      <c r="Z10" s="137"/>
      <c r="AA10" s="137"/>
      <c r="AB10" s="137"/>
      <c r="AC10" s="7" t="s">
        <v>4</v>
      </c>
      <c r="AK10" s="6" t="s">
        <v>5</v>
      </c>
      <c r="AL10" s="137">
        <v>0.001388888888888889</v>
      </c>
      <c r="AM10" s="137"/>
      <c r="AN10" s="137"/>
      <c r="AO10" s="137"/>
      <c r="AP10" s="137"/>
      <c r="AQ10" s="7" t="s">
        <v>4</v>
      </c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56"/>
      <c r="BW10" s="56"/>
      <c r="BX10" s="28"/>
      <c r="BY10" s="28"/>
      <c r="BZ10" s="28"/>
      <c r="CA10" s="28"/>
      <c r="CB10" s="28"/>
      <c r="CC10" s="63"/>
      <c r="CD10" s="63"/>
      <c r="CE10" s="63"/>
      <c r="CF10" s="63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</row>
    <row r="11" ht="16.5" customHeight="1">
      <c r="B11" s="1" t="s">
        <v>6</v>
      </c>
    </row>
    <row r="12" ht="6" customHeight="1" thickBot="1"/>
    <row r="13" spans="2:55" ht="16.5" thickBot="1">
      <c r="B13" s="156" t="s">
        <v>12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4"/>
      <c r="Z13" s="155"/>
      <c r="AE13" s="156" t="s">
        <v>13</v>
      </c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4"/>
      <c r="BC13" s="155"/>
    </row>
    <row r="14" spans="2:55" ht="15">
      <c r="B14" s="171" t="s">
        <v>7</v>
      </c>
      <c r="C14" s="172"/>
      <c r="D14" s="161" t="s">
        <v>33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46"/>
      <c r="Z14" s="147"/>
      <c r="AE14" s="171" t="s">
        <v>7</v>
      </c>
      <c r="AF14" s="172"/>
      <c r="AG14" s="161" t="s">
        <v>38</v>
      </c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46"/>
      <c r="BC14" s="147"/>
    </row>
    <row r="15" spans="2:55" ht="15">
      <c r="B15" s="169" t="s">
        <v>8</v>
      </c>
      <c r="C15" s="170"/>
      <c r="D15" s="153" t="s">
        <v>34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48"/>
      <c r="Z15" s="149"/>
      <c r="AE15" s="169" t="s">
        <v>8</v>
      </c>
      <c r="AF15" s="170"/>
      <c r="AG15" s="153" t="s">
        <v>39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48"/>
      <c r="BC15" s="149"/>
    </row>
    <row r="16" spans="2:55" ht="15">
      <c r="B16" s="169" t="s">
        <v>9</v>
      </c>
      <c r="C16" s="170"/>
      <c r="D16" s="153" t="s">
        <v>35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48"/>
      <c r="Z16" s="149"/>
      <c r="AE16" s="169" t="s">
        <v>9</v>
      </c>
      <c r="AF16" s="170"/>
      <c r="AG16" s="153" t="s">
        <v>40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48"/>
      <c r="BC16" s="149"/>
    </row>
    <row r="17" spans="1:142" s="18" customFormat="1" ht="15.75" thickBot="1">
      <c r="A17"/>
      <c r="B17" s="169" t="s">
        <v>10</v>
      </c>
      <c r="C17" s="170"/>
      <c r="D17" s="153" t="s">
        <v>36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48"/>
      <c r="Z17" s="149"/>
      <c r="AA17"/>
      <c r="AB17"/>
      <c r="AC17"/>
      <c r="AD17"/>
      <c r="AE17" s="166" t="s">
        <v>10</v>
      </c>
      <c r="AF17" s="167"/>
      <c r="AG17" s="150" t="s">
        <v>41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1"/>
      <c r="BC17" s="152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5"/>
      <c r="BX17" s="25"/>
      <c r="BY17" s="25"/>
      <c r="BZ17" s="25"/>
      <c r="CA17" s="25"/>
      <c r="CB17" s="25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</row>
    <row r="18" spans="1:142" s="18" customFormat="1" ht="15.75" thickBot="1">
      <c r="A18"/>
      <c r="B18" s="166" t="s">
        <v>11</v>
      </c>
      <c r="C18" s="167"/>
      <c r="D18" s="150" t="s">
        <v>37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1"/>
      <c r="Z18" s="152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5"/>
      <c r="BX18" s="25"/>
      <c r="BY18" s="25"/>
      <c r="BZ18" s="25"/>
      <c r="CA18" s="25"/>
      <c r="CB18" s="25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</row>
    <row r="19" spans="57:80" ht="12.75"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142" s="18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5"/>
      <c r="BX20" s="25"/>
      <c r="BY20" s="25"/>
      <c r="BZ20" s="25"/>
      <c r="CA20" s="25"/>
      <c r="CB20" s="25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</row>
    <row r="21" spans="1:142" s="18" customFormat="1" ht="12.75">
      <c r="A21"/>
      <c r="B21" s="1" t="s">
        <v>23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5"/>
      <c r="BW21" s="25"/>
      <c r="BX21" s="25"/>
      <c r="BY21" s="25"/>
      <c r="BZ21" s="25"/>
      <c r="CA21" s="25"/>
      <c r="CB21" s="25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</row>
    <row r="22" spans="1:142" s="18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5"/>
      <c r="BW22" s="25"/>
      <c r="BX22" s="25"/>
      <c r="BY22" s="25"/>
      <c r="BZ22" s="25"/>
      <c r="CA22" s="25"/>
      <c r="CB22" s="25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</row>
    <row r="23" spans="1:142" s="40" customFormat="1" ht="15.75" customHeight="1" thickBot="1">
      <c r="A23" s="4"/>
      <c r="B23" s="180" t="s">
        <v>14</v>
      </c>
      <c r="C23" s="168"/>
      <c r="D23" s="168"/>
      <c r="E23" s="168"/>
      <c r="F23" s="168"/>
      <c r="G23" s="168" t="s">
        <v>15</v>
      </c>
      <c r="H23" s="168"/>
      <c r="I23" s="168"/>
      <c r="J23" s="168" t="s">
        <v>17</v>
      </c>
      <c r="K23" s="168"/>
      <c r="L23" s="168"/>
      <c r="M23" s="168"/>
      <c r="N23" s="168"/>
      <c r="O23" s="168" t="s">
        <v>18</v>
      </c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 t="s">
        <v>21</v>
      </c>
      <c r="AX23" s="168"/>
      <c r="AY23" s="168"/>
      <c r="AZ23" s="168"/>
      <c r="BA23" s="168"/>
      <c r="BB23" s="168"/>
      <c r="BC23" s="177"/>
      <c r="BD23" s="19"/>
      <c r="BE23" s="29"/>
      <c r="BF23" s="30" t="s">
        <v>28</v>
      </c>
      <c r="BG23" s="31"/>
      <c r="BH23" s="31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57"/>
      <c r="BW23" s="57"/>
      <c r="BX23" s="57"/>
      <c r="BY23" s="57"/>
      <c r="BZ23" s="57"/>
      <c r="CA23" s="57"/>
      <c r="CB23" s="57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</row>
    <row r="24" spans="2:142" s="5" customFormat="1" ht="21" customHeight="1">
      <c r="B24" s="174">
        <v>1</v>
      </c>
      <c r="C24" s="175"/>
      <c r="D24" s="175"/>
      <c r="E24" s="175"/>
      <c r="F24" s="175"/>
      <c r="G24" s="175" t="s">
        <v>16</v>
      </c>
      <c r="H24" s="175"/>
      <c r="I24" s="175"/>
      <c r="J24" s="176">
        <f>$H$10</f>
        <v>0.4166666666666667</v>
      </c>
      <c r="K24" s="176"/>
      <c r="L24" s="176"/>
      <c r="M24" s="176"/>
      <c r="N24" s="176"/>
      <c r="O24" s="173" t="str">
        <f>D14</f>
        <v>A1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64" t="s">
        <v>20</v>
      </c>
      <c r="AF24" s="173" t="str">
        <f>D15</f>
        <v>A2</v>
      </c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43"/>
      <c r="AX24" s="143"/>
      <c r="AY24" s="64" t="s">
        <v>19</v>
      </c>
      <c r="AZ24" s="143"/>
      <c r="BA24" s="143"/>
      <c r="BB24" s="143"/>
      <c r="BC24" s="144"/>
      <c r="BE24" s="29"/>
      <c r="BF24" s="33" t="str">
        <f>IF(ISBLANK(AW24),"0",IF(AW24&gt;AZ24,3,IF(AW24=AZ24,1,0)))</f>
        <v>0</v>
      </c>
      <c r="BG24" s="33" t="s">
        <v>19</v>
      </c>
      <c r="BH24" s="33" t="str">
        <f>IF(ISBLANK(AZ24),"0",IF(AZ24&gt;AW24,3,IF(AZ24=AW24,1,0)))</f>
        <v>0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57"/>
      <c r="BW24" s="57"/>
      <c r="BX24" s="57"/>
      <c r="BY24" s="57"/>
      <c r="BZ24" s="57"/>
      <c r="CA24" s="57"/>
      <c r="CB24" s="57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</row>
    <row r="25" spans="1:142" s="19" customFormat="1" ht="21" customHeight="1">
      <c r="A25" s="4"/>
      <c r="B25" s="178">
        <v>2</v>
      </c>
      <c r="C25" s="179"/>
      <c r="D25" s="179"/>
      <c r="E25" s="179"/>
      <c r="F25" s="179"/>
      <c r="G25" s="179" t="s">
        <v>16</v>
      </c>
      <c r="H25" s="179"/>
      <c r="I25" s="179"/>
      <c r="J25" s="142">
        <f>J24+$U$10*$X$10+$AL$10</f>
        <v>0.42847222222222225</v>
      </c>
      <c r="K25" s="142"/>
      <c r="L25" s="142"/>
      <c r="M25" s="142"/>
      <c r="N25" s="142"/>
      <c r="O25" s="141" t="str">
        <f>D16</f>
        <v>A3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94" t="s">
        <v>20</v>
      </c>
      <c r="AF25" s="141" t="str">
        <f>D17</f>
        <v>A4</v>
      </c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5"/>
      <c r="AX25" s="145"/>
      <c r="AY25" s="94" t="s">
        <v>19</v>
      </c>
      <c r="AZ25" s="145"/>
      <c r="BA25" s="145"/>
      <c r="BB25" s="145"/>
      <c r="BC25" s="183"/>
      <c r="BE25" s="29"/>
      <c r="BF25" s="33" t="str">
        <f aca="true" t="shared" si="0" ref="BF25:BF39">IF(ISBLANK(AW25),"0",IF(AW25&gt;AZ25,3,IF(AW25=AZ25,1,0)))</f>
        <v>0</v>
      </c>
      <c r="BG25" s="33" t="s">
        <v>19</v>
      </c>
      <c r="BH25" s="33" t="str">
        <f aca="true" t="shared" si="1" ref="BH25:BH39">IF(ISBLANK(AZ25),"0",IF(AZ25&gt;AW25,3,IF(AZ25=AW25,1,0)))</f>
        <v>0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57"/>
      <c r="BW25" s="57"/>
      <c r="BX25" s="57"/>
      <c r="BY25" s="57"/>
      <c r="BZ25" s="57"/>
      <c r="CA25" s="57"/>
      <c r="CB25" s="57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</row>
    <row r="26" spans="1:142" s="19" customFormat="1" ht="21" customHeight="1">
      <c r="A26" s="4"/>
      <c r="B26" s="178">
        <v>3</v>
      </c>
      <c r="C26" s="179"/>
      <c r="D26" s="179"/>
      <c r="E26" s="179"/>
      <c r="F26" s="179"/>
      <c r="G26" s="179" t="s">
        <v>22</v>
      </c>
      <c r="H26" s="179"/>
      <c r="I26" s="179"/>
      <c r="J26" s="142">
        <f>J25+$U$10*$X$10+$AL$10</f>
        <v>0.4402777777777778</v>
      </c>
      <c r="K26" s="142"/>
      <c r="L26" s="142"/>
      <c r="M26" s="142"/>
      <c r="N26" s="142"/>
      <c r="O26" s="141" t="str">
        <f>AG14</f>
        <v>B1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94" t="s">
        <v>20</v>
      </c>
      <c r="AF26" s="141" t="str">
        <f>AG15</f>
        <v>B2</v>
      </c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5"/>
      <c r="AX26" s="145"/>
      <c r="AY26" s="94" t="s">
        <v>19</v>
      </c>
      <c r="AZ26" s="145"/>
      <c r="BA26" s="145"/>
      <c r="BB26" s="145"/>
      <c r="BC26" s="183"/>
      <c r="BE26" s="29"/>
      <c r="BF26" s="33" t="str">
        <f t="shared" si="0"/>
        <v>0</v>
      </c>
      <c r="BG26" s="33" t="s">
        <v>19</v>
      </c>
      <c r="BH26" s="33" t="str">
        <f t="shared" si="1"/>
        <v>0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57"/>
      <c r="BW26" s="57"/>
      <c r="BX26" s="57"/>
      <c r="BY26" s="57"/>
      <c r="BZ26" s="57"/>
      <c r="CA26" s="57"/>
      <c r="CB26" s="57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</row>
    <row r="27" spans="1:142" s="19" customFormat="1" ht="21" customHeight="1">
      <c r="A27" s="4"/>
      <c r="B27" s="178">
        <v>4</v>
      </c>
      <c r="C27" s="179"/>
      <c r="D27" s="179"/>
      <c r="E27" s="179"/>
      <c r="F27" s="179"/>
      <c r="G27" s="179" t="s">
        <v>16</v>
      </c>
      <c r="H27" s="179"/>
      <c r="I27" s="179"/>
      <c r="J27" s="142">
        <f aca="true" t="shared" si="2" ref="J27:J39">J26+$U$10*$X$10+$AL$10</f>
        <v>0.4520833333333334</v>
      </c>
      <c r="K27" s="142"/>
      <c r="L27" s="142"/>
      <c r="M27" s="142"/>
      <c r="N27" s="142"/>
      <c r="O27" s="141" t="str">
        <f>D18</f>
        <v>A5</v>
      </c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94" t="s">
        <v>20</v>
      </c>
      <c r="AF27" s="141" t="str">
        <f>D14</f>
        <v>A1</v>
      </c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5"/>
      <c r="AX27" s="145"/>
      <c r="AY27" s="94" t="s">
        <v>19</v>
      </c>
      <c r="AZ27" s="145"/>
      <c r="BA27" s="145"/>
      <c r="BB27" s="145"/>
      <c r="BC27" s="183"/>
      <c r="BE27" s="29"/>
      <c r="BF27" s="33" t="str">
        <f t="shared" si="0"/>
        <v>0</v>
      </c>
      <c r="BG27" s="33" t="s">
        <v>19</v>
      </c>
      <c r="BH27" s="33" t="str">
        <f t="shared" si="1"/>
        <v>0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57"/>
      <c r="BW27" s="57"/>
      <c r="BX27" s="57"/>
      <c r="BY27" s="57"/>
      <c r="BZ27" s="57"/>
      <c r="CA27" s="57"/>
      <c r="CB27" s="57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</row>
    <row r="28" spans="1:142" s="19" customFormat="1" ht="21" customHeight="1">
      <c r="A28" s="4"/>
      <c r="B28" s="178">
        <v>5</v>
      </c>
      <c r="C28" s="179"/>
      <c r="D28" s="179"/>
      <c r="E28" s="179"/>
      <c r="F28" s="179"/>
      <c r="G28" s="179" t="s">
        <v>16</v>
      </c>
      <c r="H28" s="179"/>
      <c r="I28" s="179"/>
      <c r="J28" s="142">
        <f t="shared" si="2"/>
        <v>0.46388888888888896</v>
      </c>
      <c r="K28" s="142"/>
      <c r="L28" s="142"/>
      <c r="M28" s="142"/>
      <c r="N28" s="142"/>
      <c r="O28" s="141" t="str">
        <f>D15</f>
        <v>A2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94" t="s">
        <v>20</v>
      </c>
      <c r="AF28" s="141" t="str">
        <f>D16</f>
        <v>A3</v>
      </c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5"/>
      <c r="AX28" s="145"/>
      <c r="AY28" s="94" t="s">
        <v>19</v>
      </c>
      <c r="AZ28" s="145"/>
      <c r="BA28" s="145"/>
      <c r="BB28" s="145"/>
      <c r="BC28" s="183"/>
      <c r="BE28" s="29"/>
      <c r="BF28" s="33" t="str">
        <f t="shared" si="0"/>
        <v>0</v>
      </c>
      <c r="BG28" s="33" t="s">
        <v>19</v>
      </c>
      <c r="BH28" s="33" t="str">
        <f t="shared" si="1"/>
        <v>0</v>
      </c>
      <c r="BI28" s="29"/>
      <c r="BJ28" s="29"/>
      <c r="BK28" s="29"/>
      <c r="BL28" s="29"/>
      <c r="BM28" s="38" t="str">
        <f>$D$15</f>
        <v>A2</v>
      </c>
      <c r="BN28" s="36">
        <f>SUM($BH$24+$BF$28+$BH$34+$BF$38)</f>
        <v>0</v>
      </c>
      <c r="BO28" s="36">
        <f>SUM($AZ$24+$AW$28+$AZ$34+$AW$38)</f>
        <v>0</v>
      </c>
      <c r="BP28" s="37" t="s">
        <v>19</v>
      </c>
      <c r="BQ28" s="36">
        <f>SUM($AW$24+$AZ$28+$AW$34+$AZ$38)</f>
        <v>0</v>
      </c>
      <c r="BR28" s="36">
        <f>SUM(BO28-BQ28)</f>
        <v>0</v>
      </c>
      <c r="BS28" s="29"/>
      <c r="BT28" s="29"/>
      <c r="BU28" s="29"/>
      <c r="BV28" s="57"/>
      <c r="BW28" s="57"/>
      <c r="BX28" s="57"/>
      <c r="BY28" s="57"/>
      <c r="BZ28" s="57"/>
      <c r="CA28" s="57"/>
      <c r="CB28" s="57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</row>
    <row r="29" spans="1:142" s="19" customFormat="1" ht="21" customHeight="1">
      <c r="A29" s="4"/>
      <c r="B29" s="178">
        <v>6</v>
      </c>
      <c r="C29" s="179"/>
      <c r="D29" s="179"/>
      <c r="E29" s="179"/>
      <c r="F29" s="179"/>
      <c r="G29" s="179" t="s">
        <v>22</v>
      </c>
      <c r="H29" s="179"/>
      <c r="I29" s="179"/>
      <c r="J29" s="142">
        <f t="shared" si="2"/>
        <v>0.47569444444444453</v>
      </c>
      <c r="K29" s="142"/>
      <c r="L29" s="142"/>
      <c r="M29" s="142"/>
      <c r="N29" s="142"/>
      <c r="O29" s="141" t="str">
        <f>AG16</f>
        <v>B3</v>
      </c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94" t="s">
        <v>20</v>
      </c>
      <c r="AF29" s="141" t="str">
        <f>AG17</f>
        <v>B4</v>
      </c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5"/>
      <c r="AX29" s="145"/>
      <c r="AY29" s="94" t="s">
        <v>19</v>
      </c>
      <c r="AZ29" s="145"/>
      <c r="BA29" s="145"/>
      <c r="BB29" s="145"/>
      <c r="BC29" s="183"/>
      <c r="BD29" s="16"/>
      <c r="BE29" s="29"/>
      <c r="BF29" s="33" t="str">
        <f t="shared" si="0"/>
        <v>0</v>
      </c>
      <c r="BG29" s="33" t="s">
        <v>19</v>
      </c>
      <c r="BH29" s="33" t="str">
        <f t="shared" si="1"/>
        <v>0</v>
      </c>
      <c r="BI29" s="29"/>
      <c r="BJ29" s="29"/>
      <c r="BK29" s="34"/>
      <c r="BL29" s="34"/>
      <c r="BM29" s="38" t="str">
        <f>$D$14</f>
        <v>A1</v>
      </c>
      <c r="BN29" s="36">
        <f>SUM($BF$24+$BH$27+$BF$31+$BH$35)</f>
        <v>0</v>
      </c>
      <c r="BO29" s="36">
        <f>SUM($AW$24+$AZ$27+$AW$31+$AZ$35)</f>
        <v>0</v>
      </c>
      <c r="BP29" s="37" t="s">
        <v>19</v>
      </c>
      <c r="BQ29" s="36">
        <f>SUM($AZ$24+$AW$27+$AZ$31+$AW$35)</f>
        <v>0</v>
      </c>
      <c r="BR29" s="36">
        <f>SUM(BO29-BQ29)</f>
        <v>0</v>
      </c>
      <c r="BS29" s="36"/>
      <c r="BT29" s="29"/>
      <c r="BU29" s="29"/>
      <c r="BV29" s="57"/>
      <c r="BW29" s="57"/>
      <c r="BX29" s="57"/>
      <c r="BY29" s="57"/>
      <c r="BZ29" s="57"/>
      <c r="CA29" s="57"/>
      <c r="CB29" s="57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</row>
    <row r="30" spans="1:142" s="19" customFormat="1" ht="21" customHeight="1">
      <c r="A30" s="4"/>
      <c r="B30" s="178">
        <v>7</v>
      </c>
      <c r="C30" s="179"/>
      <c r="D30" s="179"/>
      <c r="E30" s="179"/>
      <c r="F30" s="179"/>
      <c r="G30" s="179" t="s">
        <v>16</v>
      </c>
      <c r="H30" s="179"/>
      <c r="I30" s="179"/>
      <c r="J30" s="142">
        <f t="shared" si="2"/>
        <v>0.4875000000000001</v>
      </c>
      <c r="K30" s="142"/>
      <c r="L30" s="142"/>
      <c r="M30" s="142"/>
      <c r="N30" s="142"/>
      <c r="O30" s="141" t="str">
        <f>D17</f>
        <v>A4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94" t="s">
        <v>20</v>
      </c>
      <c r="AF30" s="141" t="str">
        <f>D18</f>
        <v>A5</v>
      </c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5"/>
      <c r="AX30" s="145"/>
      <c r="AY30" s="94" t="s">
        <v>19</v>
      </c>
      <c r="AZ30" s="145"/>
      <c r="BA30" s="145"/>
      <c r="BB30" s="145"/>
      <c r="BC30" s="183"/>
      <c r="BD30" s="16"/>
      <c r="BE30" s="29"/>
      <c r="BF30" s="33" t="str">
        <f t="shared" si="0"/>
        <v>0</v>
      </c>
      <c r="BG30" s="33" t="s">
        <v>19</v>
      </c>
      <c r="BH30" s="33" t="str">
        <f t="shared" si="1"/>
        <v>0</v>
      </c>
      <c r="BI30" s="29"/>
      <c r="BJ30" s="29"/>
      <c r="BK30" s="34"/>
      <c r="BL30" s="34"/>
      <c r="BM30" s="38" t="str">
        <f>$D$18</f>
        <v>A5</v>
      </c>
      <c r="BN30" s="36">
        <f>SUM($BF$27+$BH$30+$BF$34+$BH$37)</f>
        <v>0</v>
      </c>
      <c r="BO30" s="36">
        <f>SUM($AW$27+$AZ$30+$AW$34+$AZ$37)</f>
        <v>0</v>
      </c>
      <c r="BP30" s="37" t="s">
        <v>19</v>
      </c>
      <c r="BQ30" s="36">
        <f>SUM($AZ$27+$AW$30+$AZ$34+$AW$37)</f>
        <v>0</v>
      </c>
      <c r="BR30" s="36">
        <f>SUM(BO30-BQ30)</f>
        <v>0</v>
      </c>
      <c r="BS30" s="36"/>
      <c r="BT30" s="29"/>
      <c r="BU30" s="29"/>
      <c r="BV30" s="57"/>
      <c r="BW30" s="57"/>
      <c r="BX30" s="57"/>
      <c r="BY30" s="57"/>
      <c r="BZ30" s="57"/>
      <c r="CA30" s="57"/>
      <c r="CB30" s="57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</row>
    <row r="31" spans="1:142" s="19" customFormat="1" ht="21" customHeight="1">
      <c r="A31" s="4"/>
      <c r="B31" s="178">
        <v>8</v>
      </c>
      <c r="C31" s="179"/>
      <c r="D31" s="179"/>
      <c r="E31" s="179"/>
      <c r="F31" s="179"/>
      <c r="G31" s="179" t="s">
        <v>16</v>
      </c>
      <c r="H31" s="179"/>
      <c r="I31" s="179"/>
      <c r="J31" s="142">
        <f t="shared" si="2"/>
        <v>0.49930555555555567</v>
      </c>
      <c r="K31" s="142"/>
      <c r="L31" s="142"/>
      <c r="M31" s="142"/>
      <c r="N31" s="142"/>
      <c r="O31" s="141" t="str">
        <f>D14</f>
        <v>A1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94" t="s">
        <v>20</v>
      </c>
      <c r="AF31" s="141" t="str">
        <f>D16</f>
        <v>A3</v>
      </c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5"/>
      <c r="AX31" s="145"/>
      <c r="AY31" s="94" t="s">
        <v>19</v>
      </c>
      <c r="AZ31" s="145"/>
      <c r="BA31" s="145"/>
      <c r="BB31" s="145"/>
      <c r="BC31" s="183"/>
      <c r="BD31" s="16"/>
      <c r="BE31" s="29"/>
      <c r="BF31" s="33" t="str">
        <f t="shared" si="0"/>
        <v>0</v>
      </c>
      <c r="BG31" s="33" t="s">
        <v>19</v>
      </c>
      <c r="BH31" s="33" t="str">
        <f t="shared" si="1"/>
        <v>0</v>
      </c>
      <c r="BI31" s="29"/>
      <c r="BJ31" s="29"/>
      <c r="BK31" s="34"/>
      <c r="BL31" s="34"/>
      <c r="BM31" s="38" t="str">
        <f>$D$17</f>
        <v>A4</v>
      </c>
      <c r="BN31" s="36">
        <f>SUM($BH$25+$BF$30+$BF$35+$BH$38)</f>
        <v>0</v>
      </c>
      <c r="BO31" s="36">
        <f>SUM($AZ$25+$AW$30+$AW$35+$AZ$38)</f>
        <v>0</v>
      </c>
      <c r="BP31" s="37" t="s">
        <v>19</v>
      </c>
      <c r="BQ31" s="36">
        <f>SUM($AW$25+$AZ$30+$AZ$35+$AW$38)</f>
        <v>0</v>
      </c>
      <c r="BR31" s="36">
        <f>SUM(BO31-BQ31)</f>
        <v>0</v>
      </c>
      <c r="BS31" s="36"/>
      <c r="BT31" s="29"/>
      <c r="BU31" s="29"/>
      <c r="BV31" s="57"/>
      <c r="BW31" s="57"/>
      <c r="BX31" s="57"/>
      <c r="BY31" s="57"/>
      <c r="BZ31" s="57"/>
      <c r="CA31" s="57"/>
      <c r="CB31" s="57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</row>
    <row r="32" spans="1:142" s="19" customFormat="1" ht="21" customHeight="1">
      <c r="A32" s="4"/>
      <c r="B32" s="178">
        <v>9</v>
      </c>
      <c r="C32" s="179"/>
      <c r="D32" s="179"/>
      <c r="E32" s="179"/>
      <c r="F32" s="179"/>
      <c r="G32" s="179" t="s">
        <v>22</v>
      </c>
      <c r="H32" s="179"/>
      <c r="I32" s="179"/>
      <c r="J32" s="142">
        <f t="shared" si="2"/>
        <v>0.5111111111111112</v>
      </c>
      <c r="K32" s="142"/>
      <c r="L32" s="142"/>
      <c r="M32" s="142"/>
      <c r="N32" s="142"/>
      <c r="O32" s="141" t="str">
        <f>AG15</f>
        <v>B2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94" t="s">
        <v>20</v>
      </c>
      <c r="AF32" s="141" t="str">
        <f>AG16</f>
        <v>B3</v>
      </c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5"/>
      <c r="AX32" s="145"/>
      <c r="AY32" s="94" t="s">
        <v>19</v>
      </c>
      <c r="AZ32" s="145"/>
      <c r="BA32" s="145"/>
      <c r="BB32" s="145"/>
      <c r="BC32" s="183"/>
      <c r="BD32" s="16"/>
      <c r="BE32" s="29"/>
      <c r="BF32" s="33" t="str">
        <f t="shared" si="0"/>
        <v>0</v>
      </c>
      <c r="BG32" s="33" t="s">
        <v>19</v>
      </c>
      <c r="BH32" s="33" t="str">
        <f t="shared" si="1"/>
        <v>0</v>
      </c>
      <c r="BI32" s="29"/>
      <c r="BJ32" s="29"/>
      <c r="BK32" s="34"/>
      <c r="BL32" s="34"/>
      <c r="BM32" s="35" t="str">
        <f>$D$16</f>
        <v>A3</v>
      </c>
      <c r="BN32" s="36">
        <f>SUM($BF$25+$BH$28+$BH$31+$BF$37)</f>
        <v>0</v>
      </c>
      <c r="BO32" s="36">
        <f>SUM($AW$25+$AZ$28+$AZ$31+$AW$37)</f>
        <v>0</v>
      </c>
      <c r="BP32" s="37" t="s">
        <v>19</v>
      </c>
      <c r="BQ32" s="36">
        <f>SUM($AZ$25+$AW$28+$AW$31+$AZ$37)</f>
        <v>0</v>
      </c>
      <c r="BR32" s="36">
        <f>SUM(BO32-BQ32)</f>
        <v>0</v>
      </c>
      <c r="BS32" s="36"/>
      <c r="BT32" s="29"/>
      <c r="BU32" s="29"/>
      <c r="BV32" s="57"/>
      <c r="BW32" s="57"/>
      <c r="BX32" s="57"/>
      <c r="BY32" s="57"/>
      <c r="BZ32" s="57"/>
      <c r="CA32" s="57"/>
      <c r="CB32" s="57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</row>
    <row r="33" spans="1:142" s="19" customFormat="1" ht="21" customHeight="1">
      <c r="A33" s="4"/>
      <c r="B33" s="178">
        <v>10</v>
      </c>
      <c r="C33" s="179"/>
      <c r="D33" s="179"/>
      <c r="E33" s="179"/>
      <c r="F33" s="179"/>
      <c r="G33" s="179" t="s">
        <v>22</v>
      </c>
      <c r="H33" s="179"/>
      <c r="I33" s="179"/>
      <c r="J33" s="142">
        <f t="shared" si="2"/>
        <v>0.5229166666666667</v>
      </c>
      <c r="K33" s="142"/>
      <c r="L33" s="142"/>
      <c r="M33" s="142"/>
      <c r="N33" s="142"/>
      <c r="O33" s="141" t="str">
        <f>AG17</f>
        <v>B4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94" t="s">
        <v>20</v>
      </c>
      <c r="AF33" s="141" t="str">
        <f>AG14</f>
        <v>B1</v>
      </c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5"/>
      <c r="AX33" s="145"/>
      <c r="AY33" s="94" t="s">
        <v>19</v>
      </c>
      <c r="AZ33" s="145"/>
      <c r="BA33" s="145"/>
      <c r="BB33" s="145"/>
      <c r="BC33" s="183"/>
      <c r="BD33" s="16"/>
      <c r="BE33" s="29"/>
      <c r="BF33" s="33" t="str">
        <f t="shared" si="0"/>
        <v>0</v>
      </c>
      <c r="BG33" s="33" t="s">
        <v>19</v>
      </c>
      <c r="BH33" s="33" t="str">
        <f t="shared" si="1"/>
        <v>0</v>
      </c>
      <c r="BI33" s="29"/>
      <c r="BJ33" s="29"/>
      <c r="BK33" s="34"/>
      <c r="BL33" s="34"/>
      <c r="BM33" s="38"/>
      <c r="BN33" s="36"/>
      <c r="BO33" s="36"/>
      <c r="BP33" s="37"/>
      <c r="BQ33" s="36"/>
      <c r="BR33" s="36"/>
      <c r="BS33" s="36"/>
      <c r="BT33" s="29"/>
      <c r="BU33" s="29"/>
      <c r="BV33" s="57"/>
      <c r="BW33" s="57"/>
      <c r="BX33" s="57"/>
      <c r="BY33" s="57"/>
      <c r="BZ33" s="57"/>
      <c r="CA33" s="57"/>
      <c r="CB33" s="57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</row>
    <row r="34" spans="1:142" s="19" customFormat="1" ht="21" customHeight="1">
      <c r="A34" s="4"/>
      <c r="B34" s="178">
        <v>11</v>
      </c>
      <c r="C34" s="179"/>
      <c r="D34" s="179"/>
      <c r="E34" s="179"/>
      <c r="F34" s="179"/>
      <c r="G34" s="179" t="s">
        <v>16</v>
      </c>
      <c r="H34" s="179"/>
      <c r="I34" s="179"/>
      <c r="J34" s="142">
        <f t="shared" si="2"/>
        <v>0.5347222222222222</v>
      </c>
      <c r="K34" s="142"/>
      <c r="L34" s="142"/>
      <c r="M34" s="142"/>
      <c r="N34" s="142"/>
      <c r="O34" s="141" t="str">
        <f>D18</f>
        <v>A5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94" t="s">
        <v>20</v>
      </c>
      <c r="AF34" s="141" t="str">
        <f>D15</f>
        <v>A2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5"/>
      <c r="AX34" s="145"/>
      <c r="AY34" s="94" t="s">
        <v>19</v>
      </c>
      <c r="AZ34" s="145"/>
      <c r="BA34" s="145"/>
      <c r="BB34" s="145"/>
      <c r="BC34" s="183"/>
      <c r="BD34" s="16"/>
      <c r="BE34" s="29"/>
      <c r="BF34" s="33" t="str">
        <f t="shared" si="0"/>
        <v>0</v>
      </c>
      <c r="BG34" s="33" t="s">
        <v>19</v>
      </c>
      <c r="BH34" s="33" t="str">
        <f t="shared" si="1"/>
        <v>0</v>
      </c>
      <c r="BI34" s="29"/>
      <c r="BJ34" s="24"/>
      <c r="BK34" s="24"/>
      <c r="BL34" s="24"/>
      <c r="BM34" s="32"/>
      <c r="BN34" s="32"/>
      <c r="BO34" s="32"/>
      <c r="BP34" s="32"/>
      <c r="BQ34" s="32"/>
      <c r="BR34" s="32"/>
      <c r="BS34" s="36"/>
      <c r="BT34" s="29"/>
      <c r="BU34" s="29"/>
      <c r="BV34" s="57"/>
      <c r="BW34" s="57"/>
      <c r="BX34" s="57"/>
      <c r="BY34" s="57"/>
      <c r="BZ34" s="57"/>
      <c r="CA34" s="57"/>
      <c r="CB34" s="57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</row>
    <row r="35" spans="1:142" s="19" customFormat="1" ht="21" customHeight="1">
      <c r="A35" s="4"/>
      <c r="B35" s="178">
        <v>12</v>
      </c>
      <c r="C35" s="179"/>
      <c r="D35" s="179"/>
      <c r="E35" s="179"/>
      <c r="F35" s="179"/>
      <c r="G35" s="179" t="s">
        <v>16</v>
      </c>
      <c r="H35" s="179"/>
      <c r="I35" s="179"/>
      <c r="J35" s="142">
        <f t="shared" si="2"/>
        <v>0.5465277777777777</v>
      </c>
      <c r="K35" s="142"/>
      <c r="L35" s="142"/>
      <c r="M35" s="142"/>
      <c r="N35" s="142"/>
      <c r="O35" s="141" t="str">
        <f>D17</f>
        <v>A4</v>
      </c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94" t="s">
        <v>20</v>
      </c>
      <c r="AF35" s="141" t="str">
        <f>D14</f>
        <v>A1</v>
      </c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5"/>
      <c r="AX35" s="145"/>
      <c r="AY35" s="94" t="s">
        <v>19</v>
      </c>
      <c r="AZ35" s="145"/>
      <c r="BA35" s="145"/>
      <c r="BB35" s="145"/>
      <c r="BC35" s="183"/>
      <c r="BD35" s="16"/>
      <c r="BE35" s="29"/>
      <c r="BF35" s="33" t="str">
        <f t="shared" si="0"/>
        <v>0</v>
      </c>
      <c r="BG35" s="33" t="s">
        <v>19</v>
      </c>
      <c r="BH35" s="33" t="str">
        <f t="shared" si="1"/>
        <v>0</v>
      </c>
      <c r="BI35" s="29"/>
      <c r="BJ35" s="29"/>
      <c r="BK35" s="34"/>
      <c r="BL35" s="34"/>
      <c r="BM35" s="38" t="str">
        <f>$AG$14</f>
        <v>B1</v>
      </c>
      <c r="BN35" s="36">
        <f>SUM($BF$26+$BH$33+$BF$36)</f>
        <v>0</v>
      </c>
      <c r="BO35" s="36">
        <f>SUM($AW$26+$AZ$33+$AW$36)</f>
        <v>0</v>
      </c>
      <c r="BP35" s="37" t="s">
        <v>19</v>
      </c>
      <c r="BQ35" s="36">
        <f>SUM($AZ$26+$AW$33+$AZ$36)</f>
        <v>0</v>
      </c>
      <c r="BR35" s="36">
        <f>SUM(BO35-BQ35)</f>
        <v>0</v>
      </c>
      <c r="BS35" s="36"/>
      <c r="BT35" s="29"/>
      <c r="BU35" s="29"/>
      <c r="BV35" s="57"/>
      <c r="BW35" s="57"/>
      <c r="BX35" s="57"/>
      <c r="BY35" s="57"/>
      <c r="BZ35" s="57"/>
      <c r="CA35" s="57"/>
      <c r="CB35" s="57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</row>
    <row r="36" spans="1:142" s="19" customFormat="1" ht="21" customHeight="1">
      <c r="A36" s="4"/>
      <c r="B36" s="178">
        <v>13</v>
      </c>
      <c r="C36" s="179"/>
      <c r="D36" s="179"/>
      <c r="E36" s="179"/>
      <c r="F36" s="179"/>
      <c r="G36" s="179" t="s">
        <v>22</v>
      </c>
      <c r="H36" s="179"/>
      <c r="I36" s="179"/>
      <c r="J36" s="142">
        <f t="shared" si="2"/>
        <v>0.5583333333333332</v>
      </c>
      <c r="K36" s="142"/>
      <c r="L36" s="142"/>
      <c r="M36" s="142"/>
      <c r="N36" s="142"/>
      <c r="O36" s="141" t="str">
        <f>AG14</f>
        <v>B1</v>
      </c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94" t="s">
        <v>20</v>
      </c>
      <c r="AF36" s="141" t="str">
        <f>AG16</f>
        <v>B3</v>
      </c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5"/>
      <c r="AX36" s="145"/>
      <c r="AY36" s="94" t="s">
        <v>19</v>
      </c>
      <c r="AZ36" s="145"/>
      <c r="BA36" s="145"/>
      <c r="BB36" s="145"/>
      <c r="BC36" s="183"/>
      <c r="BD36" s="16"/>
      <c r="BE36" s="29"/>
      <c r="BF36" s="33" t="str">
        <f t="shared" si="0"/>
        <v>0</v>
      </c>
      <c r="BG36" s="33" t="s">
        <v>19</v>
      </c>
      <c r="BH36" s="33" t="str">
        <f t="shared" si="1"/>
        <v>0</v>
      </c>
      <c r="BI36" s="29"/>
      <c r="BJ36" s="29"/>
      <c r="BK36" s="34"/>
      <c r="BL36" s="34"/>
      <c r="BM36" s="38" t="str">
        <f>$AG$15</f>
        <v>B2</v>
      </c>
      <c r="BN36" s="36">
        <f>SUM($BH$26+$BF$32+$BF$39)</f>
        <v>0</v>
      </c>
      <c r="BO36" s="36">
        <f>SUM($AZ$26+$AW$32+$AW$39)</f>
        <v>0</v>
      </c>
      <c r="BP36" s="37" t="s">
        <v>19</v>
      </c>
      <c r="BQ36" s="36">
        <f>SUM($AW$26+$AZ$32+$AZ$39)</f>
        <v>0</v>
      </c>
      <c r="BR36" s="36">
        <f>SUM(BO36-BQ36)</f>
        <v>0</v>
      </c>
      <c r="BS36" s="36"/>
      <c r="BT36" s="29"/>
      <c r="BU36" s="29"/>
      <c r="BV36" s="57"/>
      <c r="BW36" s="57"/>
      <c r="BX36" s="57"/>
      <c r="BY36" s="57"/>
      <c r="BZ36" s="57"/>
      <c r="CA36" s="57"/>
      <c r="CB36" s="57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</row>
    <row r="37" spans="1:142" s="19" customFormat="1" ht="21" customHeight="1">
      <c r="A37" s="4"/>
      <c r="B37" s="178">
        <v>14</v>
      </c>
      <c r="C37" s="179"/>
      <c r="D37" s="179"/>
      <c r="E37" s="179"/>
      <c r="F37" s="179"/>
      <c r="G37" s="179" t="s">
        <v>16</v>
      </c>
      <c r="H37" s="179"/>
      <c r="I37" s="179"/>
      <c r="J37" s="142">
        <f t="shared" si="2"/>
        <v>0.5701388888888888</v>
      </c>
      <c r="K37" s="142"/>
      <c r="L37" s="142"/>
      <c r="M37" s="142"/>
      <c r="N37" s="142"/>
      <c r="O37" s="141" t="str">
        <f>D16</f>
        <v>A3</v>
      </c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94" t="s">
        <v>20</v>
      </c>
      <c r="AF37" s="141" t="str">
        <f>D18</f>
        <v>A5</v>
      </c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5"/>
      <c r="AX37" s="145"/>
      <c r="AY37" s="94" t="s">
        <v>19</v>
      </c>
      <c r="AZ37" s="145"/>
      <c r="BA37" s="145"/>
      <c r="BB37" s="145"/>
      <c r="BC37" s="183"/>
      <c r="BD37" s="16"/>
      <c r="BE37" s="29"/>
      <c r="BF37" s="33" t="str">
        <f t="shared" si="0"/>
        <v>0</v>
      </c>
      <c r="BG37" s="33" t="s">
        <v>19</v>
      </c>
      <c r="BH37" s="33" t="str">
        <f t="shared" si="1"/>
        <v>0</v>
      </c>
      <c r="BI37" s="29"/>
      <c r="BJ37" s="29"/>
      <c r="BK37" s="34"/>
      <c r="BL37" s="34"/>
      <c r="BM37" s="35" t="str">
        <f>$AG$16</f>
        <v>B3</v>
      </c>
      <c r="BN37" s="36">
        <f>SUM($BF$29+$BH$32+$BH$36)</f>
        <v>0</v>
      </c>
      <c r="BO37" s="36">
        <f>SUM($AW$29+$AZ$32+$AZ$36)</f>
        <v>0</v>
      </c>
      <c r="BP37" s="37" t="s">
        <v>19</v>
      </c>
      <c r="BQ37" s="36">
        <f>SUM($AZ$29+$AW$32+$AW$36)</f>
        <v>0</v>
      </c>
      <c r="BR37" s="36">
        <f>SUM(BO37-BQ37)</f>
        <v>0</v>
      </c>
      <c r="BS37" s="36"/>
      <c r="BT37" s="29"/>
      <c r="BU37" s="29"/>
      <c r="BV37" s="57"/>
      <c r="BW37" s="57"/>
      <c r="BX37" s="57"/>
      <c r="BY37" s="57"/>
      <c r="BZ37" s="57"/>
      <c r="CA37" s="57"/>
      <c r="CB37" s="57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</row>
    <row r="38" spans="1:142" s="19" customFormat="1" ht="21" customHeight="1">
      <c r="A38" s="4"/>
      <c r="B38" s="178">
        <v>15</v>
      </c>
      <c r="C38" s="179"/>
      <c r="D38" s="179"/>
      <c r="E38" s="179"/>
      <c r="F38" s="179"/>
      <c r="G38" s="179" t="s">
        <v>16</v>
      </c>
      <c r="H38" s="179"/>
      <c r="I38" s="179"/>
      <c r="J38" s="142">
        <f t="shared" si="2"/>
        <v>0.5819444444444443</v>
      </c>
      <c r="K38" s="142"/>
      <c r="L38" s="142"/>
      <c r="M38" s="142"/>
      <c r="N38" s="142"/>
      <c r="O38" s="141" t="str">
        <f>D15</f>
        <v>A2</v>
      </c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94" t="s">
        <v>20</v>
      </c>
      <c r="AF38" s="141" t="str">
        <f>D17</f>
        <v>A4</v>
      </c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5"/>
      <c r="AX38" s="145"/>
      <c r="AY38" s="94" t="s">
        <v>19</v>
      </c>
      <c r="AZ38" s="145"/>
      <c r="BA38" s="145"/>
      <c r="BB38" s="145"/>
      <c r="BC38" s="183"/>
      <c r="BD38" s="16"/>
      <c r="BE38" s="29"/>
      <c r="BF38" s="33" t="str">
        <f t="shared" si="0"/>
        <v>0</v>
      </c>
      <c r="BG38" s="33" t="s">
        <v>19</v>
      </c>
      <c r="BH38" s="33" t="str">
        <f t="shared" si="1"/>
        <v>0</v>
      </c>
      <c r="BI38" s="29"/>
      <c r="BJ38" s="29"/>
      <c r="BK38" s="34"/>
      <c r="BL38" s="34"/>
      <c r="BM38" s="38" t="str">
        <f>$AG$17</f>
        <v>B4</v>
      </c>
      <c r="BN38" s="36">
        <f>SUM($BH$29+$BF$33+$BH$39)</f>
        <v>0</v>
      </c>
      <c r="BO38" s="36">
        <f>SUM($AZ$29+$AW$33+$AZ$39)</f>
        <v>0</v>
      </c>
      <c r="BP38" s="37" t="s">
        <v>19</v>
      </c>
      <c r="BQ38" s="36">
        <f>SUM($AW$29+$AZ$33+$AW$39)</f>
        <v>0</v>
      </c>
      <c r="BR38" s="36">
        <f>SUM(BO38-BQ38)</f>
        <v>0</v>
      </c>
      <c r="BS38" s="36"/>
      <c r="BT38" s="29"/>
      <c r="BU38" s="29"/>
      <c r="BV38" s="57"/>
      <c r="BW38" s="57"/>
      <c r="BX38" s="57"/>
      <c r="BY38" s="57"/>
      <c r="BZ38" s="57"/>
      <c r="CA38" s="57"/>
      <c r="CB38" s="57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</row>
    <row r="39" spans="1:142" s="19" customFormat="1" ht="21" customHeight="1" thickBot="1">
      <c r="A39" s="4"/>
      <c r="B39" s="181">
        <v>16</v>
      </c>
      <c r="C39" s="182"/>
      <c r="D39" s="182"/>
      <c r="E39" s="182"/>
      <c r="F39" s="182"/>
      <c r="G39" s="182" t="s">
        <v>22</v>
      </c>
      <c r="H39" s="182"/>
      <c r="I39" s="182"/>
      <c r="J39" s="195">
        <f t="shared" si="2"/>
        <v>0.5937499999999998</v>
      </c>
      <c r="K39" s="195"/>
      <c r="L39" s="195"/>
      <c r="M39" s="195"/>
      <c r="N39" s="195"/>
      <c r="O39" s="196" t="str">
        <f>AG15</f>
        <v>B2</v>
      </c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65" t="s">
        <v>20</v>
      </c>
      <c r="AF39" s="196" t="str">
        <f>AG17</f>
        <v>B4</v>
      </c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7"/>
      <c r="AX39" s="197"/>
      <c r="AY39" s="65" t="s">
        <v>19</v>
      </c>
      <c r="AZ39" s="197"/>
      <c r="BA39" s="197"/>
      <c r="BB39" s="197"/>
      <c r="BC39" s="198"/>
      <c r="BD39" s="16"/>
      <c r="BE39" s="29"/>
      <c r="BF39" s="33" t="str">
        <f t="shared" si="0"/>
        <v>0</v>
      </c>
      <c r="BG39" s="33" t="s">
        <v>19</v>
      </c>
      <c r="BH39" s="33" t="str">
        <f t="shared" si="1"/>
        <v>0</v>
      </c>
      <c r="BI39" s="29"/>
      <c r="BJ39" s="29"/>
      <c r="BK39" s="29"/>
      <c r="BL39" s="29"/>
      <c r="BM39" s="38"/>
      <c r="BN39" s="36"/>
      <c r="BO39" s="36"/>
      <c r="BP39" s="37"/>
      <c r="BQ39" s="36"/>
      <c r="BR39" s="36"/>
      <c r="BS39" s="29"/>
      <c r="BT39" s="29"/>
      <c r="BU39" s="29"/>
      <c r="BV39" s="57"/>
      <c r="BW39" s="57"/>
      <c r="BX39" s="57"/>
      <c r="BY39" s="57"/>
      <c r="BZ39" s="57"/>
      <c r="CA39" s="57"/>
      <c r="CB39" s="57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</row>
    <row r="40" spans="57:80" ht="15.75" customHeight="1"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ht="5.25" customHeight="1"/>
    <row r="42" ht="12.75">
      <c r="B42" s="1" t="s">
        <v>27</v>
      </c>
    </row>
    <row r="43" ht="6" customHeight="1" thickBot="1"/>
    <row r="44" spans="2:142" s="8" customFormat="1" ht="21.75" customHeight="1" thickBot="1">
      <c r="B44" s="184" t="s">
        <v>12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  <c r="P44" s="184" t="s">
        <v>24</v>
      </c>
      <c r="Q44" s="185"/>
      <c r="R44" s="186"/>
      <c r="S44" s="184" t="s">
        <v>25</v>
      </c>
      <c r="T44" s="185"/>
      <c r="U44" s="185"/>
      <c r="V44" s="185"/>
      <c r="W44" s="186"/>
      <c r="X44" s="184" t="s">
        <v>26</v>
      </c>
      <c r="Y44" s="185"/>
      <c r="Z44" s="186"/>
      <c r="AA44" s="9"/>
      <c r="AB44" s="9"/>
      <c r="AC44" s="9"/>
      <c r="AD44" s="9"/>
      <c r="AE44" s="184" t="s">
        <v>13</v>
      </c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6"/>
      <c r="AS44" s="184" t="s">
        <v>24</v>
      </c>
      <c r="AT44" s="185"/>
      <c r="AU44" s="186"/>
      <c r="AV44" s="184" t="s">
        <v>25</v>
      </c>
      <c r="AW44" s="185"/>
      <c r="AX44" s="185"/>
      <c r="AY44" s="185"/>
      <c r="AZ44" s="186"/>
      <c r="BA44" s="184" t="s">
        <v>26</v>
      </c>
      <c r="BB44" s="185"/>
      <c r="BC44" s="186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58"/>
      <c r="BW44" s="58"/>
      <c r="BX44" s="58"/>
      <c r="BY44" s="58"/>
      <c r="BZ44" s="58"/>
      <c r="CA44" s="58"/>
      <c r="CB44" s="58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</row>
    <row r="45" spans="2:55" ht="21.75" customHeight="1">
      <c r="B45" s="212" t="s">
        <v>7</v>
      </c>
      <c r="C45" s="213"/>
      <c r="D45" s="222">
        <f>IF(ISBLANK($AZ$24),"",BM28)</f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4"/>
      <c r="P45" s="225">
        <f>IF(ISBLANK($AZ$24),"",BN28)</f>
      </c>
      <c r="Q45" s="226"/>
      <c r="R45" s="227"/>
      <c r="S45" s="213">
        <f>IF(ISBLANK($AZ$24),"",BO28)</f>
      </c>
      <c r="T45" s="213"/>
      <c r="U45" s="10" t="s">
        <v>19</v>
      </c>
      <c r="V45" s="213">
        <f>IF(ISBLANK($AZ$24),"",BQ28)</f>
      </c>
      <c r="W45" s="213"/>
      <c r="X45" s="209">
        <f>IF(ISBLANK($AZ$24),"",BR28)</f>
      </c>
      <c r="Y45" s="210"/>
      <c r="Z45" s="211"/>
      <c r="AA45" s="4"/>
      <c r="AB45" s="4"/>
      <c r="AC45" s="4"/>
      <c r="AD45" s="4"/>
      <c r="AE45" s="202" t="s">
        <v>7</v>
      </c>
      <c r="AF45" s="193"/>
      <c r="AG45" s="203">
        <f>IF(ISBLANK($AZ$26),"",BM35)</f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5"/>
      <c r="AS45" s="190">
        <f>IF(ISBLANK($AZ$26),"",BN35)</f>
      </c>
      <c r="AT45" s="191"/>
      <c r="AU45" s="192"/>
      <c r="AV45" s="193">
        <f>IF(ISBLANK($AZ$26),"",BO35)</f>
      </c>
      <c r="AW45" s="193"/>
      <c r="AX45" s="11" t="s">
        <v>19</v>
      </c>
      <c r="AY45" s="193">
        <f>IF(ISBLANK($AZ$26),"",BQ35)</f>
      </c>
      <c r="AZ45" s="193"/>
      <c r="BA45" s="187">
        <f>IF(ISBLANK($AZ$26),"",BR35)</f>
      </c>
      <c r="BB45" s="188"/>
      <c r="BC45" s="189"/>
    </row>
    <row r="46" spans="2:55" ht="21.75" customHeight="1">
      <c r="B46" s="202" t="s">
        <v>8</v>
      </c>
      <c r="C46" s="193"/>
      <c r="D46" s="203">
        <f>IF(ISBLANK($AZ$24),"",BM29)</f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5"/>
      <c r="P46" s="190">
        <f>IF(ISBLANK($AZ$24),"",BN29)</f>
      </c>
      <c r="Q46" s="191"/>
      <c r="R46" s="192"/>
      <c r="S46" s="193">
        <f>IF(ISBLANK($AZ$24),"",BO29)</f>
      </c>
      <c r="T46" s="193"/>
      <c r="U46" s="11" t="s">
        <v>19</v>
      </c>
      <c r="V46" s="193">
        <f>IF(ISBLANK($AZ$24),"",BQ29)</f>
      </c>
      <c r="W46" s="193"/>
      <c r="X46" s="187">
        <f>IF(ISBLANK($AZ$24),"",BR29)</f>
      </c>
      <c r="Y46" s="188"/>
      <c r="Z46" s="189"/>
      <c r="AA46" s="4"/>
      <c r="AB46" s="4"/>
      <c r="AC46" s="4"/>
      <c r="AD46" s="4"/>
      <c r="AE46" s="202" t="s">
        <v>8</v>
      </c>
      <c r="AF46" s="193"/>
      <c r="AG46" s="203">
        <f>IF(ISBLANK($AZ$26),"",BM36)</f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5"/>
      <c r="AS46" s="190">
        <f>IF(ISBLANK($AZ$26),"",BN36)</f>
      </c>
      <c r="AT46" s="191"/>
      <c r="AU46" s="192"/>
      <c r="AV46" s="193">
        <f>IF(ISBLANK($AZ$26),"",BO36)</f>
      </c>
      <c r="AW46" s="193"/>
      <c r="AX46" s="11" t="s">
        <v>19</v>
      </c>
      <c r="AY46" s="193">
        <f>IF(ISBLANK($AZ$26),"",BQ36)</f>
      </c>
      <c r="AZ46" s="193"/>
      <c r="BA46" s="187">
        <f>IF(ISBLANK($AZ$26),"",BR36)</f>
      </c>
      <c r="BB46" s="188"/>
      <c r="BC46" s="189"/>
    </row>
    <row r="47" spans="2:55" ht="21.75" customHeight="1">
      <c r="B47" s="202" t="s">
        <v>9</v>
      </c>
      <c r="C47" s="193"/>
      <c r="D47" s="203">
        <f>IF(ISBLANK($AZ$24),"",BM30)</f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5"/>
      <c r="P47" s="190">
        <f>IF(ISBLANK($AZ$24),"",BN30)</f>
      </c>
      <c r="Q47" s="191"/>
      <c r="R47" s="192"/>
      <c r="S47" s="193">
        <f>IF(ISBLANK($AZ$24),"",BO30)</f>
      </c>
      <c r="T47" s="193"/>
      <c r="U47" s="11" t="s">
        <v>19</v>
      </c>
      <c r="V47" s="193">
        <f>IF(ISBLANK($AZ$24),"",BQ30)</f>
      </c>
      <c r="W47" s="193"/>
      <c r="X47" s="187">
        <f>IF(ISBLANK($AZ$24),"",BR30)</f>
      </c>
      <c r="Y47" s="188"/>
      <c r="Z47" s="189"/>
      <c r="AA47" s="4"/>
      <c r="AB47" s="4"/>
      <c r="AC47" s="4"/>
      <c r="AD47" s="4"/>
      <c r="AE47" s="202" t="s">
        <v>9</v>
      </c>
      <c r="AF47" s="193"/>
      <c r="AG47" s="203">
        <f>IF(ISBLANK($AZ$26),"",BM37)</f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5"/>
      <c r="AS47" s="190">
        <f>IF(ISBLANK($AZ$26),"",BN37)</f>
      </c>
      <c r="AT47" s="191"/>
      <c r="AU47" s="192"/>
      <c r="AV47" s="193">
        <f>IF(ISBLANK($AZ$26),"",BO37)</f>
      </c>
      <c r="AW47" s="193"/>
      <c r="AX47" s="11" t="s">
        <v>19</v>
      </c>
      <c r="AY47" s="193">
        <f>IF(ISBLANK($AZ$26),"",BQ37)</f>
      </c>
      <c r="AZ47" s="193"/>
      <c r="BA47" s="187">
        <f>IF(ISBLANK($AZ$26),"",BR37)</f>
      </c>
      <c r="BB47" s="188"/>
      <c r="BC47" s="189"/>
    </row>
    <row r="48" spans="2:55" ht="21.75" customHeight="1" thickBot="1">
      <c r="B48" s="202" t="s">
        <v>10</v>
      </c>
      <c r="C48" s="193"/>
      <c r="D48" s="203">
        <f>IF(ISBLANK($AZ$24),"",BM31)</f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5"/>
      <c r="P48" s="190">
        <f>IF(ISBLANK($AZ$24),"",BN31)</f>
      </c>
      <c r="Q48" s="191"/>
      <c r="R48" s="192"/>
      <c r="S48" s="193">
        <f>IF(ISBLANK($AZ$24),"",BO31)</f>
      </c>
      <c r="T48" s="193"/>
      <c r="U48" s="11" t="s">
        <v>19</v>
      </c>
      <c r="V48" s="193">
        <f>IF(ISBLANK($AZ$24),"",BQ31)</f>
      </c>
      <c r="W48" s="193"/>
      <c r="X48" s="187">
        <f>IF(ISBLANK($AZ$24),"",BR31)</f>
      </c>
      <c r="Y48" s="188"/>
      <c r="Z48" s="189"/>
      <c r="AA48" s="4"/>
      <c r="AB48" s="4"/>
      <c r="AC48" s="4"/>
      <c r="AD48" s="4"/>
      <c r="AE48" s="218" t="s">
        <v>10</v>
      </c>
      <c r="AF48" s="194"/>
      <c r="AG48" s="219">
        <f>IF(ISBLANK($AZ$26),"",BM38)</f>
      </c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1"/>
      <c r="AS48" s="206">
        <f>IF(ISBLANK($AZ$26),"",BN38)</f>
      </c>
      <c r="AT48" s="207"/>
      <c r="AU48" s="208"/>
      <c r="AV48" s="194">
        <f>IF(ISBLANK($AZ$26),"",BO38)</f>
      </c>
      <c r="AW48" s="194"/>
      <c r="AX48" s="12" t="s">
        <v>19</v>
      </c>
      <c r="AY48" s="194">
        <f>IF(ISBLANK($AZ$26),"",BQ38)</f>
      </c>
      <c r="AZ48" s="194"/>
      <c r="BA48" s="199">
        <f>IF(ISBLANK($AZ$26),"",BR38)</f>
      </c>
      <c r="BB48" s="200"/>
      <c r="BC48" s="201"/>
    </row>
    <row r="49" spans="2:30" ht="21.75" customHeight="1" thickBot="1">
      <c r="B49" s="218" t="s">
        <v>11</v>
      </c>
      <c r="C49" s="194"/>
      <c r="D49" s="219">
        <f>IF(ISBLANK($AZ$24),"",BM32)</f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06">
        <f>IF(ISBLANK($AZ$24),"",BN32)</f>
      </c>
      <c r="Q49" s="207"/>
      <c r="R49" s="208"/>
      <c r="S49" s="194">
        <f>IF(ISBLANK($AZ$24),"",BO32)</f>
      </c>
      <c r="T49" s="194"/>
      <c r="U49" s="12" t="s">
        <v>19</v>
      </c>
      <c r="V49" s="194">
        <f>IF(ISBLANK($AZ$24),"",BQ32)</f>
      </c>
      <c r="W49" s="194"/>
      <c r="X49" s="199">
        <f>IF(ISBLANK($AZ$24),"",BR32)</f>
      </c>
      <c r="Y49" s="200"/>
      <c r="Z49" s="201"/>
      <c r="AA49" s="4"/>
      <c r="AB49" s="4"/>
      <c r="AC49" s="4"/>
      <c r="AD49" s="4"/>
    </row>
    <row r="50" spans="27:30" ht="12.75">
      <c r="AA50" s="4"/>
      <c r="AB50" s="4"/>
      <c r="AC50" s="4"/>
      <c r="AD50" s="4"/>
    </row>
    <row r="51" spans="2:60" ht="33">
      <c r="B51" s="88" t="str">
        <f>$A$2</f>
        <v>Vereinsname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17"/>
      <c r="BF51" s="33"/>
      <c r="BG51" s="33"/>
      <c r="BH51" s="33"/>
    </row>
    <row r="52" spans="2:30" ht="6.75" customHeight="1">
      <c r="B52" s="72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2"/>
      <c r="Q52" s="72"/>
      <c r="R52" s="72"/>
      <c r="S52" s="72"/>
      <c r="T52" s="72"/>
      <c r="U52" s="74"/>
      <c r="V52" s="72"/>
      <c r="W52" s="72"/>
      <c r="X52" s="75"/>
      <c r="Y52" s="75"/>
      <c r="Z52" s="75"/>
      <c r="AA52" s="4"/>
      <c r="AB52" s="4"/>
      <c r="AC52" s="4"/>
      <c r="AD52" s="4"/>
    </row>
    <row r="53" spans="2:131" ht="12.75">
      <c r="B53" s="1" t="s">
        <v>44</v>
      </c>
      <c r="BR53" s="36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</row>
    <row r="54" spans="70:131" ht="5.25" customHeight="1">
      <c r="BR54" s="36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</row>
    <row r="55" spans="1:131" ht="15.75">
      <c r="A55" s="2"/>
      <c r="B55" s="2"/>
      <c r="C55" s="2"/>
      <c r="D55" s="2"/>
      <c r="E55" s="2"/>
      <c r="F55" s="2"/>
      <c r="G55" s="6" t="s">
        <v>1</v>
      </c>
      <c r="H55" s="159">
        <f>$J$39+1.5*($U$10*$X$10+$AL$10)</f>
        <v>0.6114583333333331</v>
      </c>
      <c r="I55" s="159"/>
      <c r="J55" s="159"/>
      <c r="K55" s="159"/>
      <c r="L55" s="159"/>
      <c r="M55" s="7" t="s">
        <v>2</v>
      </c>
      <c r="N55" s="2"/>
      <c r="O55" s="2"/>
      <c r="P55" s="2"/>
      <c r="Q55" s="2"/>
      <c r="R55" s="2"/>
      <c r="S55" s="2"/>
      <c r="T55" s="6" t="s">
        <v>3</v>
      </c>
      <c r="U55" s="160">
        <f>$U$10</f>
        <v>1</v>
      </c>
      <c r="V55" s="160" t="s">
        <v>45</v>
      </c>
      <c r="W55" s="21" t="s">
        <v>30</v>
      </c>
      <c r="X55" s="137">
        <f>$X$10</f>
        <v>0.010416666666666666</v>
      </c>
      <c r="Y55" s="137"/>
      <c r="Z55" s="137"/>
      <c r="AA55" s="137"/>
      <c r="AB55" s="137"/>
      <c r="AC55" s="7" t="s">
        <v>4</v>
      </c>
      <c r="AD55" s="2"/>
      <c r="AE55" s="2"/>
      <c r="AF55" s="2"/>
      <c r="AG55" s="2"/>
      <c r="AH55" s="2"/>
      <c r="AI55" s="2"/>
      <c r="AJ55" s="2"/>
      <c r="AK55" s="6" t="s">
        <v>5</v>
      </c>
      <c r="AL55" s="137">
        <f>$AL$10</f>
        <v>0.001388888888888889</v>
      </c>
      <c r="AM55" s="137"/>
      <c r="AN55" s="137"/>
      <c r="AO55" s="137"/>
      <c r="AP55" s="137"/>
      <c r="AQ55" s="7" t="s">
        <v>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R55" s="36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</row>
    <row r="56" spans="70:131" ht="6" customHeight="1" thickBot="1">
      <c r="BR56" s="36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</row>
    <row r="57" spans="2:131" ht="16.5" thickBot="1">
      <c r="B57" s="253" t="s">
        <v>46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28"/>
      <c r="Z57" s="229"/>
      <c r="AE57" s="253" t="s">
        <v>47</v>
      </c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28"/>
      <c r="BC57" s="229"/>
      <c r="BM57" s="77"/>
      <c r="BN57" s="77"/>
      <c r="BO57" s="77"/>
      <c r="BP57" s="78"/>
      <c r="BQ57" s="77"/>
      <c r="BR57" s="36"/>
      <c r="BS57" s="77"/>
      <c r="BT57" s="77"/>
      <c r="BU57" s="77"/>
      <c r="BV57" s="79"/>
      <c r="BW57" s="79"/>
      <c r="BX57" s="79"/>
      <c r="BY57" s="79"/>
      <c r="BZ57" s="79"/>
      <c r="CA57" s="79"/>
      <c r="CB57" s="79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</row>
    <row r="58" spans="2:131" ht="15">
      <c r="B58" s="169" t="s">
        <v>7</v>
      </c>
      <c r="C58" s="170"/>
      <c r="D58" s="153">
        <f>(IF(ISBLANK(#REF!),"1. Gruppe A",$D$45))</f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230"/>
      <c r="Z58" s="149"/>
      <c r="AE58" s="169" t="s">
        <v>7</v>
      </c>
      <c r="AF58" s="170"/>
      <c r="AG58" s="153">
        <f>(IF(ISBLANK(#REF!),"1. Gruppe B",$AG$45))</f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230"/>
      <c r="BC58" s="149"/>
      <c r="BM58" s="77"/>
      <c r="BN58" s="77"/>
      <c r="BO58" s="77"/>
      <c r="BP58" s="78"/>
      <c r="BQ58" s="77"/>
      <c r="BR58" s="36"/>
      <c r="BS58" s="77"/>
      <c r="BT58" s="77"/>
      <c r="BU58" s="77"/>
      <c r="BV58" s="79"/>
      <c r="BW58" s="79"/>
      <c r="BX58" s="79"/>
      <c r="BY58" s="79"/>
      <c r="BZ58" s="79"/>
      <c r="CA58" s="79"/>
      <c r="CB58" s="79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</row>
    <row r="59" spans="2:131" ht="15">
      <c r="B59" s="169" t="s">
        <v>8</v>
      </c>
      <c r="C59" s="170"/>
      <c r="D59" s="153">
        <f>(IF(ISBLANK(#REF!),"2. Gruppe B",$AG$46))</f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230"/>
      <c r="Z59" s="149"/>
      <c r="AE59" s="169" t="s">
        <v>8</v>
      </c>
      <c r="AF59" s="170"/>
      <c r="AG59" s="153">
        <f>(IF(ISBLANK(#REF!),"2. Gruppe A",$D$46))</f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230"/>
      <c r="BC59" s="149"/>
      <c r="BM59" s="77"/>
      <c r="BN59" s="77"/>
      <c r="BO59" s="77"/>
      <c r="BP59" s="78"/>
      <c r="BQ59" s="77"/>
      <c r="BR59" s="36"/>
      <c r="BS59" s="77"/>
      <c r="BT59" s="77"/>
      <c r="BU59" s="77"/>
      <c r="BV59" s="79"/>
      <c r="BW59" s="79"/>
      <c r="BX59" s="79"/>
      <c r="BY59" s="79"/>
      <c r="BZ59" s="79"/>
      <c r="CA59" s="79"/>
      <c r="CB59" s="79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</row>
    <row r="60" spans="2:131" ht="15.75" thickBot="1">
      <c r="B60" s="166" t="s">
        <v>9</v>
      </c>
      <c r="C60" s="167"/>
      <c r="D60" s="150">
        <f>(IF(ISBLANK(#REF!),"3. Gruppe A",$D$47))</f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255"/>
      <c r="Z60" s="152"/>
      <c r="AE60" s="166" t="s">
        <v>9</v>
      </c>
      <c r="AF60" s="167"/>
      <c r="AG60" s="150">
        <f>(IF(ISBLANK(#REF!),"3. Gruppe B",$AG$47))</f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255"/>
      <c r="BC60" s="152"/>
      <c r="BM60" s="77"/>
      <c r="BN60" s="77"/>
      <c r="BO60" s="77"/>
      <c r="BP60" s="78"/>
      <c r="BQ60" s="77"/>
      <c r="BR60" s="36"/>
      <c r="BS60" s="77"/>
      <c r="BT60" s="77"/>
      <c r="BU60" s="77"/>
      <c r="BV60" s="79"/>
      <c r="BW60" s="79"/>
      <c r="BX60" s="79"/>
      <c r="BY60" s="79"/>
      <c r="BZ60" s="79"/>
      <c r="CA60" s="79"/>
      <c r="CB60" s="79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</row>
    <row r="61" spans="65:131" ht="12.75">
      <c r="BM61" s="77"/>
      <c r="BN61" s="77"/>
      <c r="BO61" s="77"/>
      <c r="BP61" s="78"/>
      <c r="BQ61" s="77"/>
      <c r="BR61" s="36"/>
      <c r="BS61" s="77"/>
      <c r="BT61" s="77"/>
      <c r="BU61" s="77"/>
      <c r="BV61" s="79"/>
      <c r="BW61" s="79"/>
      <c r="BX61" s="79"/>
      <c r="BY61" s="79"/>
      <c r="BZ61" s="79"/>
      <c r="CA61" s="79"/>
      <c r="CB61" s="79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</row>
    <row r="62" spans="2:131" ht="12.75">
      <c r="B62" s="1" t="s">
        <v>48</v>
      </c>
      <c r="BM62" s="77"/>
      <c r="BN62" s="77"/>
      <c r="BO62" s="77"/>
      <c r="BP62" s="78"/>
      <c r="BQ62" s="77"/>
      <c r="BR62" s="36"/>
      <c r="BS62" s="77"/>
      <c r="BT62" s="77"/>
      <c r="BU62" s="77"/>
      <c r="BV62" s="79"/>
      <c r="BW62" s="79"/>
      <c r="BX62" s="79"/>
      <c r="BY62" s="79"/>
      <c r="BZ62" s="79"/>
      <c r="CA62" s="79"/>
      <c r="CB62" s="79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</row>
    <row r="63" spans="65:131" ht="6" customHeight="1" thickBot="1">
      <c r="BM63" s="77"/>
      <c r="BN63" s="77"/>
      <c r="BO63" s="77"/>
      <c r="BP63" s="78"/>
      <c r="BQ63" s="77"/>
      <c r="BR63" s="36"/>
      <c r="BS63" s="77"/>
      <c r="BT63" s="77"/>
      <c r="BU63" s="77"/>
      <c r="BV63" s="79"/>
      <c r="BW63" s="79"/>
      <c r="BX63" s="79"/>
      <c r="BY63" s="79"/>
      <c r="BZ63" s="79"/>
      <c r="CA63" s="79"/>
      <c r="CB63" s="79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</row>
    <row r="64" spans="2:132" s="4" customFormat="1" ht="16.5" customHeight="1" thickBot="1">
      <c r="B64" s="256" t="s">
        <v>14</v>
      </c>
      <c r="C64" s="257"/>
      <c r="D64" s="258"/>
      <c r="E64" s="259"/>
      <c r="F64" s="260"/>
      <c r="G64" s="258" t="s">
        <v>15</v>
      </c>
      <c r="H64" s="259"/>
      <c r="I64" s="260"/>
      <c r="J64" s="258" t="s">
        <v>17</v>
      </c>
      <c r="K64" s="259"/>
      <c r="L64" s="259"/>
      <c r="M64" s="259"/>
      <c r="N64" s="260"/>
      <c r="O64" s="258" t="s">
        <v>18</v>
      </c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61" t="s">
        <v>21</v>
      </c>
      <c r="AX64" s="259"/>
      <c r="AY64" s="259"/>
      <c r="AZ64" s="259"/>
      <c r="BA64" s="260"/>
      <c r="BB64" s="262"/>
      <c r="BC64" s="263"/>
      <c r="BD64" s="19"/>
      <c r="BE64" s="29"/>
      <c r="BF64" s="30" t="s">
        <v>28</v>
      </c>
      <c r="BG64" s="31"/>
      <c r="BH64" s="31"/>
      <c r="BI64" s="29"/>
      <c r="BJ64" s="29"/>
      <c r="BK64" s="29"/>
      <c r="BL64" s="29"/>
      <c r="BM64" s="29"/>
      <c r="BN64" s="29"/>
      <c r="BO64" s="29"/>
      <c r="BP64" s="81"/>
      <c r="BQ64" s="29"/>
      <c r="BR64" s="36"/>
      <c r="BS64" s="29"/>
      <c r="BT64" s="29"/>
      <c r="BU64" s="29"/>
      <c r="BV64" s="57"/>
      <c r="BW64" s="57"/>
      <c r="BX64" s="57"/>
      <c r="BY64" s="57"/>
      <c r="BZ64" s="57"/>
      <c r="CA64" s="57"/>
      <c r="CB64" s="57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32"/>
    </row>
    <row r="65" spans="2:132" s="5" customFormat="1" ht="18" customHeight="1">
      <c r="B65" s="233">
        <v>17</v>
      </c>
      <c r="C65" s="234"/>
      <c r="D65" s="234"/>
      <c r="E65" s="234"/>
      <c r="F65" s="234"/>
      <c r="G65" s="234">
        <v>1</v>
      </c>
      <c r="H65" s="234"/>
      <c r="I65" s="234"/>
      <c r="J65" s="235">
        <f>$H$55</f>
        <v>0.6114583333333331</v>
      </c>
      <c r="K65" s="235"/>
      <c r="L65" s="235"/>
      <c r="M65" s="235"/>
      <c r="N65" s="236"/>
      <c r="O65" s="231">
        <f>$D$58</f>
      </c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70" t="s">
        <v>20</v>
      </c>
      <c r="AF65" s="232">
        <f>$D$59</f>
      </c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7"/>
      <c r="AW65" s="238"/>
      <c r="AX65" s="239"/>
      <c r="AY65" s="64" t="s">
        <v>19</v>
      </c>
      <c r="AZ65" s="239"/>
      <c r="BA65" s="240"/>
      <c r="BB65" s="241"/>
      <c r="BC65" s="242"/>
      <c r="BE65" s="29"/>
      <c r="BF65" s="33" t="str">
        <f aca="true" t="shared" si="3" ref="BF65:BF70">IF(ISBLANK(AW65),"0",IF(AW65&gt;AZ65,3,IF(AW65=AZ65,1,0)))</f>
        <v>0</v>
      </c>
      <c r="BG65" s="33" t="s">
        <v>19</v>
      </c>
      <c r="BH65" s="33" t="str">
        <f aca="true" t="shared" si="4" ref="BH65:BH70">IF(ISBLANK(AZ65),"0",IF(AZ65&gt;AW65,3,IF(AZ65=AW65,1,0)))</f>
        <v>0</v>
      </c>
      <c r="BI65" s="29"/>
      <c r="BJ65" s="66"/>
      <c r="BK65" s="66"/>
      <c r="BL65" s="66"/>
      <c r="BM65" s="82">
        <f>$D$58</f>
      </c>
      <c r="BN65" s="83">
        <f>SUM($BF$65+$BH$67)</f>
        <v>0</v>
      </c>
      <c r="BO65" s="83">
        <f>SUM($AW$65+$AZ$67)</f>
        <v>0</v>
      </c>
      <c r="BP65" s="84" t="s">
        <v>19</v>
      </c>
      <c r="BQ65" s="83">
        <f>SUM($AZ$65+$AW$67)</f>
        <v>0</v>
      </c>
      <c r="BR65" s="83">
        <f aca="true" t="shared" si="5" ref="BR65:BR70">SUM(BO65-BQ65)</f>
        <v>0</v>
      </c>
      <c r="BS65" s="66"/>
      <c r="BT65" s="29"/>
      <c r="BU65" s="29"/>
      <c r="BV65" s="57"/>
      <c r="BW65" s="57"/>
      <c r="BX65" s="57"/>
      <c r="BY65" s="57"/>
      <c r="BZ65" s="57"/>
      <c r="CA65" s="57"/>
      <c r="CB65" s="57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EB65" s="66"/>
    </row>
    <row r="66" spans="2:132" s="4" customFormat="1" ht="18" customHeight="1" thickBot="1">
      <c r="B66" s="181">
        <v>18</v>
      </c>
      <c r="C66" s="182"/>
      <c r="D66" s="182"/>
      <c r="E66" s="182"/>
      <c r="F66" s="182"/>
      <c r="G66" s="182">
        <v>2</v>
      </c>
      <c r="H66" s="182"/>
      <c r="I66" s="182"/>
      <c r="J66" s="245">
        <f>J65</f>
        <v>0.6114583333333331</v>
      </c>
      <c r="K66" s="245"/>
      <c r="L66" s="245"/>
      <c r="M66" s="245"/>
      <c r="N66" s="246"/>
      <c r="O66" s="243">
        <f>$AG$58</f>
      </c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71" t="s">
        <v>20</v>
      </c>
      <c r="AF66" s="244">
        <f>$AG$59</f>
      </c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7"/>
      <c r="AW66" s="248"/>
      <c r="AX66" s="249"/>
      <c r="AY66" s="65" t="s">
        <v>19</v>
      </c>
      <c r="AZ66" s="249"/>
      <c r="BA66" s="250"/>
      <c r="BB66" s="251"/>
      <c r="BC66" s="252"/>
      <c r="BD66" s="19"/>
      <c r="BE66" s="29"/>
      <c r="BF66" s="33" t="str">
        <f t="shared" si="3"/>
        <v>0</v>
      </c>
      <c r="BG66" s="33" t="s">
        <v>19</v>
      </c>
      <c r="BH66" s="33" t="str">
        <f t="shared" si="4"/>
        <v>0</v>
      </c>
      <c r="BI66" s="29"/>
      <c r="BJ66" s="32"/>
      <c r="BK66" s="32"/>
      <c r="BL66" s="32"/>
      <c r="BM66" s="82">
        <f>$D$59</f>
      </c>
      <c r="BN66" s="83">
        <f>SUM($BH$65+$BF$69)</f>
        <v>0</v>
      </c>
      <c r="BO66" s="83">
        <f>SUM($AZ$65+$AW$69)</f>
        <v>0</v>
      </c>
      <c r="BP66" s="84" t="s">
        <v>19</v>
      </c>
      <c r="BQ66" s="83">
        <f>SUM($AW$65+$AZ$69)</f>
        <v>0</v>
      </c>
      <c r="BR66" s="83">
        <f t="shared" si="5"/>
        <v>0</v>
      </c>
      <c r="BS66" s="32"/>
      <c r="BT66" s="29"/>
      <c r="BU66" s="29"/>
      <c r="BV66" s="57"/>
      <c r="BW66" s="57"/>
      <c r="BX66" s="57"/>
      <c r="BY66" s="57"/>
      <c r="BZ66" s="57"/>
      <c r="CA66" s="57"/>
      <c r="CB66" s="57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32"/>
    </row>
    <row r="67" spans="2:132" s="4" customFormat="1" ht="18" customHeight="1">
      <c r="B67" s="233">
        <v>19</v>
      </c>
      <c r="C67" s="234"/>
      <c r="D67" s="234"/>
      <c r="E67" s="234"/>
      <c r="F67" s="234"/>
      <c r="G67" s="234">
        <v>1</v>
      </c>
      <c r="H67" s="234"/>
      <c r="I67" s="234"/>
      <c r="J67" s="235">
        <f>J66+2*($U$55*$X$55+$AL$55)</f>
        <v>0.6350694444444442</v>
      </c>
      <c r="K67" s="235"/>
      <c r="L67" s="235"/>
      <c r="M67" s="235"/>
      <c r="N67" s="236"/>
      <c r="O67" s="231">
        <f>$D$60</f>
      </c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70" t="s">
        <v>20</v>
      </c>
      <c r="AF67" s="232">
        <f>$D$58</f>
      </c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7"/>
      <c r="AW67" s="238"/>
      <c r="AX67" s="239"/>
      <c r="AY67" s="76" t="s">
        <v>19</v>
      </c>
      <c r="AZ67" s="239"/>
      <c r="BA67" s="240"/>
      <c r="BB67" s="241"/>
      <c r="BC67" s="242"/>
      <c r="BD67" s="92"/>
      <c r="BE67" s="29"/>
      <c r="BF67" s="33" t="str">
        <f t="shared" si="3"/>
        <v>0</v>
      </c>
      <c r="BG67" s="33" t="s">
        <v>19</v>
      </c>
      <c r="BH67" s="33" t="str">
        <f t="shared" si="4"/>
        <v>0</v>
      </c>
      <c r="BI67" s="29"/>
      <c r="BJ67" s="32"/>
      <c r="BK67" s="32"/>
      <c r="BL67" s="32"/>
      <c r="BM67" s="82">
        <f>$D$60</f>
      </c>
      <c r="BN67" s="83">
        <f>SUM($BF$67+$BH$69)</f>
        <v>0</v>
      </c>
      <c r="BO67" s="83">
        <f>SUM($AW$67+$AZ$69)</f>
        <v>0</v>
      </c>
      <c r="BP67" s="84" t="s">
        <v>19</v>
      </c>
      <c r="BQ67" s="83">
        <f>SUM($AZ$67+$AW$69)</f>
        <v>0</v>
      </c>
      <c r="BR67" s="83">
        <f t="shared" si="5"/>
        <v>0</v>
      </c>
      <c r="BS67" s="32"/>
      <c r="BT67" s="29"/>
      <c r="BU67" s="29"/>
      <c r="BV67" s="57"/>
      <c r="BW67" s="57"/>
      <c r="BX67" s="57"/>
      <c r="BY67" s="57"/>
      <c r="BZ67" s="57"/>
      <c r="CA67" s="57"/>
      <c r="CB67" s="57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32"/>
    </row>
    <row r="68" spans="2:132" s="4" customFormat="1" ht="18" customHeight="1" thickBot="1">
      <c r="B68" s="181">
        <v>20</v>
      </c>
      <c r="C68" s="182"/>
      <c r="D68" s="182"/>
      <c r="E68" s="182"/>
      <c r="F68" s="182"/>
      <c r="G68" s="182">
        <v>2</v>
      </c>
      <c r="H68" s="182"/>
      <c r="I68" s="182"/>
      <c r="J68" s="245">
        <f>J67</f>
        <v>0.6350694444444442</v>
      </c>
      <c r="K68" s="245"/>
      <c r="L68" s="245"/>
      <c r="M68" s="245"/>
      <c r="N68" s="246"/>
      <c r="O68" s="243">
        <f>$AG$60</f>
      </c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71" t="s">
        <v>20</v>
      </c>
      <c r="AF68" s="244">
        <f>$AG$58</f>
      </c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7"/>
      <c r="AW68" s="248"/>
      <c r="AX68" s="249"/>
      <c r="AY68" s="65" t="s">
        <v>19</v>
      </c>
      <c r="AZ68" s="249"/>
      <c r="BA68" s="250"/>
      <c r="BB68" s="251"/>
      <c r="BC68" s="252"/>
      <c r="BD68" s="92"/>
      <c r="BE68" s="29"/>
      <c r="BF68" s="33" t="str">
        <f t="shared" si="3"/>
        <v>0</v>
      </c>
      <c r="BG68" s="33" t="s">
        <v>19</v>
      </c>
      <c r="BH68" s="33" t="str">
        <f t="shared" si="4"/>
        <v>0</v>
      </c>
      <c r="BI68" s="29"/>
      <c r="BJ68" s="32"/>
      <c r="BK68" s="32"/>
      <c r="BL68" s="32"/>
      <c r="BM68" s="82">
        <f>$AG$58</f>
      </c>
      <c r="BN68" s="83">
        <f>SUM($BF$66+$BH$68)</f>
        <v>0</v>
      </c>
      <c r="BO68" s="83">
        <f>SUM($AW$66+$AZ$68)</f>
        <v>0</v>
      </c>
      <c r="BP68" s="84" t="s">
        <v>19</v>
      </c>
      <c r="BQ68" s="83">
        <f>SUM($AZ$66+$AW$68)</f>
        <v>0</v>
      </c>
      <c r="BR68" s="83">
        <f t="shared" si="5"/>
        <v>0</v>
      </c>
      <c r="BS68" s="32"/>
      <c r="BT68" s="29"/>
      <c r="BU68" s="29"/>
      <c r="BV68" s="57"/>
      <c r="BW68" s="57"/>
      <c r="BX68" s="57"/>
      <c r="BY68" s="57"/>
      <c r="BZ68" s="57"/>
      <c r="CA68" s="57"/>
      <c r="CB68" s="57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32"/>
    </row>
    <row r="69" spans="2:132" s="4" customFormat="1" ht="18" customHeight="1">
      <c r="B69" s="233">
        <v>21</v>
      </c>
      <c r="C69" s="234"/>
      <c r="D69" s="234"/>
      <c r="E69" s="234"/>
      <c r="F69" s="234"/>
      <c r="G69" s="234">
        <v>1</v>
      </c>
      <c r="H69" s="234"/>
      <c r="I69" s="234"/>
      <c r="J69" s="235">
        <f>J68+2*($U$55*$X$55+$AL$55)</f>
        <v>0.6586805555555554</v>
      </c>
      <c r="K69" s="235"/>
      <c r="L69" s="235"/>
      <c r="M69" s="235"/>
      <c r="N69" s="236"/>
      <c r="O69" s="231">
        <f>$D$59</f>
      </c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70" t="s">
        <v>20</v>
      </c>
      <c r="AF69" s="232">
        <f>$D$60</f>
      </c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7"/>
      <c r="AW69" s="238"/>
      <c r="AX69" s="239"/>
      <c r="AY69" s="76" t="s">
        <v>19</v>
      </c>
      <c r="AZ69" s="239"/>
      <c r="BA69" s="240"/>
      <c r="BB69" s="241"/>
      <c r="BC69" s="242"/>
      <c r="BD69" s="92"/>
      <c r="BE69" s="29"/>
      <c r="BF69" s="33" t="str">
        <f t="shared" si="3"/>
        <v>0</v>
      </c>
      <c r="BG69" s="33" t="s">
        <v>19</v>
      </c>
      <c r="BH69" s="33" t="str">
        <f t="shared" si="4"/>
        <v>0</v>
      </c>
      <c r="BI69" s="29"/>
      <c r="BJ69" s="32"/>
      <c r="BK69" s="32"/>
      <c r="BL69" s="32"/>
      <c r="BM69" s="82">
        <f>$AG$59</f>
      </c>
      <c r="BN69" s="83">
        <f>SUM($BH$66+$BF$70)</f>
        <v>0</v>
      </c>
      <c r="BO69" s="83">
        <f>SUM($AZ$66+$AW$70)</f>
        <v>0</v>
      </c>
      <c r="BP69" s="84" t="s">
        <v>19</v>
      </c>
      <c r="BQ69" s="83">
        <f>SUM($AW$66+$AZ$70)</f>
        <v>0</v>
      </c>
      <c r="BR69" s="83">
        <f t="shared" si="5"/>
        <v>0</v>
      </c>
      <c r="BS69" s="32"/>
      <c r="BT69" s="29"/>
      <c r="BU69" s="29"/>
      <c r="BV69" s="57"/>
      <c r="BW69" s="57"/>
      <c r="BX69" s="57"/>
      <c r="BY69" s="57"/>
      <c r="BZ69" s="57"/>
      <c r="CA69" s="57"/>
      <c r="CB69" s="57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32"/>
    </row>
    <row r="70" spans="2:132" s="4" customFormat="1" ht="18" customHeight="1" thickBot="1">
      <c r="B70" s="181">
        <v>22</v>
      </c>
      <c r="C70" s="182"/>
      <c r="D70" s="182"/>
      <c r="E70" s="182"/>
      <c r="F70" s="182"/>
      <c r="G70" s="182">
        <v>2</v>
      </c>
      <c r="H70" s="182"/>
      <c r="I70" s="182"/>
      <c r="J70" s="245">
        <f>J69</f>
        <v>0.6586805555555554</v>
      </c>
      <c r="K70" s="245"/>
      <c r="L70" s="245"/>
      <c r="M70" s="245"/>
      <c r="N70" s="246"/>
      <c r="O70" s="243">
        <f>$AG$59</f>
      </c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71" t="s">
        <v>20</v>
      </c>
      <c r="AF70" s="244">
        <f>$AG$60</f>
      </c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7"/>
      <c r="AW70" s="248"/>
      <c r="AX70" s="249"/>
      <c r="AY70" s="65" t="s">
        <v>19</v>
      </c>
      <c r="AZ70" s="249"/>
      <c r="BA70" s="250"/>
      <c r="BB70" s="251"/>
      <c r="BC70" s="252"/>
      <c r="BD70" s="92"/>
      <c r="BE70" s="29"/>
      <c r="BF70" s="33" t="str">
        <f t="shared" si="3"/>
        <v>0</v>
      </c>
      <c r="BG70" s="33" t="s">
        <v>19</v>
      </c>
      <c r="BH70" s="33" t="str">
        <f t="shared" si="4"/>
        <v>0</v>
      </c>
      <c r="BI70" s="29"/>
      <c r="BJ70" s="32"/>
      <c r="BK70" s="32"/>
      <c r="BL70" s="32"/>
      <c r="BM70" s="82">
        <f>$AG$60</f>
      </c>
      <c r="BN70" s="83">
        <f>SUM($BF$68+$BH$70)</f>
        <v>0</v>
      </c>
      <c r="BO70" s="83">
        <f>SUM($AW$68+$AZ$70)</f>
        <v>0</v>
      </c>
      <c r="BP70" s="84" t="s">
        <v>19</v>
      </c>
      <c r="BQ70" s="83">
        <f>SUM($AZ$68+$AW$70)</f>
        <v>0</v>
      </c>
      <c r="BR70" s="83">
        <f t="shared" si="5"/>
        <v>0</v>
      </c>
      <c r="BS70" s="32"/>
      <c r="BT70" s="29"/>
      <c r="BU70" s="29"/>
      <c r="BV70" s="57"/>
      <c r="BW70" s="57"/>
      <c r="BX70" s="57"/>
      <c r="BY70" s="57"/>
      <c r="BZ70" s="57"/>
      <c r="CA70" s="57"/>
      <c r="CB70" s="57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32"/>
    </row>
    <row r="71" spans="2:132" s="4" customFormat="1" ht="9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92"/>
      <c r="BE71" s="29"/>
      <c r="BF71" s="33"/>
      <c r="BG71" s="33"/>
      <c r="BH71" s="33"/>
      <c r="BI71" s="29"/>
      <c r="BJ71" s="24"/>
      <c r="BK71" s="24"/>
      <c r="BL71" s="24"/>
      <c r="BM71" s="77"/>
      <c r="BN71" s="77"/>
      <c r="BO71" s="77"/>
      <c r="BP71" s="78"/>
      <c r="BQ71" s="77"/>
      <c r="BR71" s="77"/>
      <c r="BS71" s="85"/>
      <c r="BT71" s="29"/>
      <c r="BU71" s="29"/>
      <c r="BV71" s="57"/>
      <c r="BW71" s="57"/>
      <c r="BX71" s="57"/>
      <c r="BY71" s="57"/>
      <c r="BZ71" s="57"/>
      <c r="CA71" s="57"/>
      <c r="CB71" s="57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32"/>
    </row>
    <row r="72" spans="2:131" ht="12.75">
      <c r="B72" s="1" t="s">
        <v>49</v>
      </c>
      <c r="BD72" s="93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</row>
    <row r="73" spans="56:131" ht="6" customHeight="1" thickBot="1">
      <c r="BD73" s="93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</row>
    <row r="74" spans="2:132" s="8" customFormat="1" ht="13.5" customHeight="1" thickBot="1">
      <c r="B74" s="261" t="s">
        <v>46</v>
      </c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64"/>
      <c r="P74" s="261" t="s">
        <v>24</v>
      </c>
      <c r="Q74" s="259"/>
      <c r="R74" s="264"/>
      <c r="S74" s="261" t="s">
        <v>25</v>
      </c>
      <c r="T74" s="259"/>
      <c r="U74" s="259"/>
      <c r="V74" s="259"/>
      <c r="W74" s="264"/>
      <c r="X74" s="261" t="s">
        <v>26</v>
      </c>
      <c r="Y74" s="259"/>
      <c r="Z74" s="264"/>
      <c r="AA74" s="9"/>
      <c r="AB74" s="9"/>
      <c r="AC74" s="9"/>
      <c r="AD74" s="9"/>
      <c r="AE74" s="261" t="s">
        <v>47</v>
      </c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64"/>
      <c r="AS74" s="261" t="s">
        <v>24</v>
      </c>
      <c r="AT74" s="259"/>
      <c r="AU74" s="264"/>
      <c r="AV74" s="261" t="s">
        <v>25</v>
      </c>
      <c r="AW74" s="259"/>
      <c r="AX74" s="259"/>
      <c r="AY74" s="259"/>
      <c r="AZ74" s="264"/>
      <c r="BA74" s="261" t="s">
        <v>26</v>
      </c>
      <c r="BB74" s="259"/>
      <c r="BC74" s="264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58"/>
      <c r="BW74" s="58"/>
      <c r="BX74" s="58"/>
      <c r="BY74" s="58"/>
      <c r="BZ74" s="58"/>
      <c r="CA74" s="58"/>
      <c r="CB74" s="58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EB74" s="67"/>
    </row>
    <row r="75" spans="2:131" ht="12.75">
      <c r="B75" s="212" t="s">
        <v>7</v>
      </c>
      <c r="C75" s="213"/>
      <c r="D75" s="222">
        <f>IF(ISBLANK($AZ$65),"",$BM$65)</f>
      </c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4"/>
      <c r="P75" s="225">
        <f>IF(ISBLANK($AZ$65),"",$BN$65)</f>
      </c>
      <c r="Q75" s="226"/>
      <c r="R75" s="227"/>
      <c r="S75" s="213">
        <f>IF(ISBLANK($AZ$65),"",$BO$65)</f>
      </c>
      <c r="T75" s="213"/>
      <c r="U75" s="10" t="s">
        <v>19</v>
      </c>
      <c r="V75" s="213">
        <f>IF(ISBLANK($AZ$65),"",$BQ$65)</f>
      </c>
      <c r="W75" s="213"/>
      <c r="X75" s="209">
        <f>IF(ISBLANK($AZ$65),"",$BR$65)</f>
      </c>
      <c r="Y75" s="210"/>
      <c r="Z75" s="211"/>
      <c r="AA75" s="4"/>
      <c r="AB75" s="4"/>
      <c r="AC75" s="4"/>
      <c r="AD75" s="4"/>
      <c r="AE75" s="212" t="s">
        <v>7</v>
      </c>
      <c r="AF75" s="213"/>
      <c r="AG75" s="222">
        <f>IF(ISBLANK($AZ$66),"",$BM$68)</f>
      </c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4"/>
      <c r="AS75" s="225">
        <f>IF(ISBLANK($AZ$66),"",$BN$68)</f>
      </c>
      <c r="AT75" s="226"/>
      <c r="AU75" s="227"/>
      <c r="AV75" s="213">
        <f>IF(ISBLANK($AZ$66),"",$BO$68)</f>
      </c>
      <c r="AW75" s="213"/>
      <c r="AX75" s="10" t="s">
        <v>19</v>
      </c>
      <c r="AY75" s="213">
        <f>IF(ISBLANK($AZ$66),"",$BQ$68)</f>
      </c>
      <c r="AZ75" s="213"/>
      <c r="BA75" s="209">
        <f>IF(ISBLANK($AZ$66),"",$BR$68)</f>
      </c>
      <c r="BB75" s="210"/>
      <c r="BC75" s="211"/>
      <c r="BM75" s="77"/>
      <c r="BN75" s="77"/>
      <c r="BO75" s="77"/>
      <c r="BP75" s="77"/>
      <c r="BQ75" s="77"/>
      <c r="BR75" s="7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</row>
    <row r="76" spans="2:131" ht="12.75">
      <c r="B76" s="202" t="s">
        <v>8</v>
      </c>
      <c r="C76" s="193"/>
      <c r="D76" s="203">
        <f>IF(ISBLANK($AZ$65),"",$BM$66)</f>
      </c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5"/>
      <c r="P76" s="190">
        <f>IF(ISBLANK($AZ$65),"",$BN$66)</f>
      </c>
      <c r="Q76" s="191"/>
      <c r="R76" s="192"/>
      <c r="S76" s="193">
        <f>IF(ISBLANK($AZ$65),"",$BO$66)</f>
      </c>
      <c r="T76" s="193"/>
      <c r="U76" s="11" t="s">
        <v>19</v>
      </c>
      <c r="V76" s="193">
        <f>IF(ISBLANK($AZ$65),"",$BQ$66)</f>
      </c>
      <c r="W76" s="193"/>
      <c r="X76" s="187">
        <f>IF(ISBLANK($AZ$65),"",$BR$66)</f>
      </c>
      <c r="Y76" s="188"/>
      <c r="Z76" s="189"/>
      <c r="AA76" s="4"/>
      <c r="AB76" s="4"/>
      <c r="AC76" s="4"/>
      <c r="AD76" s="4"/>
      <c r="AE76" s="202" t="s">
        <v>8</v>
      </c>
      <c r="AF76" s="193"/>
      <c r="AG76" s="203">
        <f>IF(ISBLANK($AZ$66),"",$BM$69)</f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5"/>
      <c r="AS76" s="190">
        <f>IF(ISBLANK($AZ$66),"",$BN$69)</f>
      </c>
      <c r="AT76" s="191"/>
      <c r="AU76" s="192"/>
      <c r="AV76" s="193">
        <f>IF(ISBLANK($AZ$66),"",$BO$69)</f>
      </c>
      <c r="AW76" s="193"/>
      <c r="AX76" s="11" t="s">
        <v>19</v>
      </c>
      <c r="AY76" s="193">
        <f>IF(ISBLANK($AZ$66),"",$BQ$69)</f>
      </c>
      <c r="AZ76" s="193"/>
      <c r="BA76" s="187">
        <f>IF(ISBLANK($AZ$66),"",$BR$69)</f>
      </c>
      <c r="BB76" s="188"/>
      <c r="BC76" s="189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</row>
    <row r="77" spans="2:131" ht="13.5" thickBot="1">
      <c r="B77" s="218" t="s">
        <v>9</v>
      </c>
      <c r="C77" s="194"/>
      <c r="D77" s="219">
        <f>IF(ISBLANK($AZ$65),"",$BM$67)</f>
      </c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1"/>
      <c r="P77" s="206">
        <f>IF(ISBLANK($AZ$65),"",$BN$67)</f>
      </c>
      <c r="Q77" s="207"/>
      <c r="R77" s="208"/>
      <c r="S77" s="194">
        <f>IF(ISBLANK($AZ$65),"",$BO$67)</f>
      </c>
      <c r="T77" s="194"/>
      <c r="U77" s="12" t="s">
        <v>19</v>
      </c>
      <c r="V77" s="194">
        <f>IF(ISBLANK($AZ$65),"",$BQ$67)</f>
      </c>
      <c r="W77" s="194"/>
      <c r="X77" s="199">
        <f>IF(ISBLANK($AZ$65),"",$BR$67)</f>
      </c>
      <c r="Y77" s="200"/>
      <c r="Z77" s="201"/>
      <c r="AA77" s="4"/>
      <c r="AB77" s="4"/>
      <c r="AC77" s="4"/>
      <c r="AD77" s="4"/>
      <c r="AE77" s="218" t="s">
        <v>9</v>
      </c>
      <c r="AF77" s="194"/>
      <c r="AG77" s="219">
        <f>IF(ISBLANK($AZ$66),"",$BM$70)</f>
      </c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1"/>
      <c r="AS77" s="206">
        <f>IF(ISBLANK($AZ$66),"",$BN$70)</f>
      </c>
      <c r="AT77" s="207"/>
      <c r="AU77" s="208"/>
      <c r="AV77" s="194">
        <f>IF(ISBLANK($AZ$66),"",$BO$70)</f>
      </c>
      <c r="AW77" s="194"/>
      <c r="AX77" s="12" t="s">
        <v>19</v>
      </c>
      <c r="AY77" s="194">
        <f>IF(ISBLANK($AZ$66),"",$BQ$70)</f>
      </c>
      <c r="AZ77" s="194"/>
      <c r="BA77" s="199">
        <f>IF(ISBLANK($AZ$66),"",$BR$70)</f>
      </c>
      <c r="BB77" s="200"/>
      <c r="BC77" s="201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</row>
    <row r="78" spans="2:131" ht="5.25" customHeight="1"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2"/>
      <c r="Q78" s="72"/>
      <c r="R78" s="72"/>
      <c r="S78" s="72"/>
      <c r="T78" s="72"/>
      <c r="U78" s="74"/>
      <c r="V78" s="72"/>
      <c r="W78" s="72"/>
      <c r="X78" s="75"/>
      <c r="Y78" s="75"/>
      <c r="Z78" s="75"/>
      <c r="AA78" s="4"/>
      <c r="AB78" s="4"/>
      <c r="AC78" s="4"/>
      <c r="AD78" s="4"/>
      <c r="AE78" s="72"/>
      <c r="AF78" s="72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2"/>
      <c r="AV78" s="72"/>
      <c r="AW78" s="72"/>
      <c r="AX78" s="74"/>
      <c r="AY78" s="72"/>
      <c r="AZ78" s="72"/>
      <c r="BA78" s="75"/>
      <c r="BB78" s="75"/>
      <c r="BC78" s="75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</row>
    <row r="79" ht="5.25" customHeight="1"/>
    <row r="80" spans="1:142" s="18" customFormat="1" ht="12.75">
      <c r="A80"/>
      <c r="B80" s="1" t="s">
        <v>56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5"/>
      <c r="BW80" s="25"/>
      <c r="BX80" s="25"/>
      <c r="BY80" s="25"/>
      <c r="BZ80" s="25"/>
      <c r="CA80" s="25"/>
      <c r="CB80" s="25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</row>
    <row r="81" spans="1:142" s="18" customFormat="1" ht="5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5"/>
      <c r="BW81" s="25"/>
      <c r="BX81" s="25"/>
      <c r="BY81" s="25"/>
      <c r="BZ81" s="25"/>
      <c r="CA81" s="25"/>
      <c r="CB81" s="25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</row>
    <row r="82" spans="1:142" s="18" customFormat="1" ht="15.75">
      <c r="A82" s="2"/>
      <c r="B82" s="2"/>
      <c r="C82" s="2"/>
      <c r="D82" s="2"/>
      <c r="E82" s="2"/>
      <c r="F82" s="2"/>
      <c r="G82" s="6" t="s">
        <v>1</v>
      </c>
      <c r="H82" s="159">
        <f>J70+2*($U$55*$X$55+$AL$55)+$AL$55</f>
        <v>0.6836805555555554</v>
      </c>
      <c r="I82" s="159"/>
      <c r="J82" s="159"/>
      <c r="K82" s="159"/>
      <c r="L82" s="159"/>
      <c r="M82" s="7" t="s">
        <v>2</v>
      </c>
      <c r="N82" s="2"/>
      <c r="O82" s="2"/>
      <c r="P82" s="2"/>
      <c r="Q82" s="2"/>
      <c r="R82" s="2"/>
      <c r="S82" s="2"/>
      <c r="T82" s="6" t="s">
        <v>3</v>
      </c>
      <c r="U82" s="160">
        <v>1</v>
      </c>
      <c r="V82" s="160"/>
      <c r="W82" s="21" t="s">
        <v>30</v>
      </c>
      <c r="X82" s="137">
        <v>0.010416666666666666</v>
      </c>
      <c r="Y82" s="137"/>
      <c r="Z82" s="137"/>
      <c r="AA82" s="137"/>
      <c r="AB82" s="137"/>
      <c r="AC82" s="7" t="s">
        <v>4</v>
      </c>
      <c r="AD82" s="2"/>
      <c r="AE82" s="2"/>
      <c r="AF82" s="2"/>
      <c r="AG82" s="2"/>
      <c r="AH82" s="2"/>
      <c r="AI82" s="2"/>
      <c r="AJ82" s="2"/>
      <c r="AK82" s="6" t="s">
        <v>5</v>
      </c>
      <c r="AL82" s="137">
        <v>0.001388888888888889</v>
      </c>
      <c r="AM82" s="137"/>
      <c r="AN82" s="137"/>
      <c r="AO82" s="137"/>
      <c r="AP82" s="137"/>
      <c r="AQ82" s="7" t="s">
        <v>4</v>
      </c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5"/>
      <c r="BW82" s="25"/>
      <c r="BX82" s="25"/>
      <c r="BY82" s="25"/>
      <c r="BZ82" s="25"/>
      <c r="CA82" s="25"/>
      <c r="CB82" s="25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</row>
    <row r="83" spans="1:142" s="18" customFormat="1" ht="6" customHeight="1" thickBo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5"/>
      <c r="BW83" s="25"/>
      <c r="BX83" s="25"/>
      <c r="BY83" s="25"/>
      <c r="BZ83" s="25"/>
      <c r="CA83" s="25"/>
      <c r="CB83" s="25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</row>
    <row r="84" spans="2:84" ht="19.5" customHeight="1" thickBot="1">
      <c r="B84" s="138" t="s">
        <v>14</v>
      </c>
      <c r="C84" s="139"/>
      <c r="D84" s="135"/>
      <c r="E84" s="140"/>
      <c r="F84" s="140"/>
      <c r="G84" s="140"/>
      <c r="H84" s="140"/>
      <c r="I84" s="139"/>
      <c r="J84" s="135" t="s">
        <v>17</v>
      </c>
      <c r="K84" s="140"/>
      <c r="L84" s="140"/>
      <c r="M84" s="140"/>
      <c r="N84" s="139"/>
      <c r="O84" s="135" t="s">
        <v>43</v>
      </c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39"/>
      <c r="AW84" s="135" t="s">
        <v>21</v>
      </c>
      <c r="AX84" s="140"/>
      <c r="AY84" s="140"/>
      <c r="AZ84" s="140"/>
      <c r="BA84" s="139"/>
      <c r="BB84" s="135"/>
      <c r="BC84" s="136"/>
      <c r="BX84" s="24"/>
      <c r="BY84" s="24"/>
      <c r="BZ84" s="24"/>
      <c r="CA84" s="24"/>
      <c r="CB84" s="24"/>
      <c r="CC84" s="59"/>
      <c r="CD84" s="59"/>
      <c r="CE84" s="59"/>
      <c r="CF84" s="59"/>
    </row>
    <row r="85" spans="2:84" ht="18" customHeight="1">
      <c r="B85" s="86">
        <v>23</v>
      </c>
      <c r="C85" s="87"/>
      <c r="D85" s="101"/>
      <c r="E85" s="102"/>
      <c r="F85" s="102"/>
      <c r="G85" s="102"/>
      <c r="H85" s="102"/>
      <c r="I85" s="103"/>
      <c r="J85" s="112">
        <f>H82</f>
        <v>0.6836805555555554</v>
      </c>
      <c r="K85" s="113"/>
      <c r="L85" s="113"/>
      <c r="M85" s="113"/>
      <c r="N85" s="114"/>
      <c r="O85" s="124">
        <f>IF(ISBLANK($AZ$69),"",$D$77)</f>
      </c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4" t="s">
        <v>20</v>
      </c>
      <c r="AF85" s="107">
        <f>IF(ISBLANK($AZ$70),"",$AG$77)</f>
      </c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8"/>
      <c r="AW85" s="118"/>
      <c r="AX85" s="119"/>
      <c r="AY85" s="119" t="s">
        <v>19</v>
      </c>
      <c r="AZ85" s="119"/>
      <c r="BA85" s="122"/>
      <c r="BB85" s="86"/>
      <c r="BC85" s="87"/>
      <c r="BX85" s="24"/>
      <c r="BY85" s="24"/>
      <c r="BZ85" s="24"/>
      <c r="CA85" s="24"/>
      <c r="CB85" s="24"/>
      <c r="CC85" s="59"/>
      <c r="CD85" s="59"/>
      <c r="CE85" s="59"/>
      <c r="CF85" s="59"/>
    </row>
    <row r="86" spans="2:84" ht="12" customHeight="1" thickBot="1">
      <c r="B86" s="99"/>
      <c r="C86" s="100"/>
      <c r="D86" s="104"/>
      <c r="E86" s="105"/>
      <c r="F86" s="105"/>
      <c r="G86" s="105"/>
      <c r="H86" s="105"/>
      <c r="I86" s="106"/>
      <c r="J86" s="115"/>
      <c r="K86" s="116"/>
      <c r="L86" s="116"/>
      <c r="M86" s="116"/>
      <c r="N86" s="117"/>
      <c r="O86" s="109" t="s">
        <v>50</v>
      </c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5"/>
      <c r="AF86" s="110" t="s">
        <v>51</v>
      </c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1"/>
      <c r="AW86" s="120"/>
      <c r="AX86" s="121"/>
      <c r="AY86" s="121"/>
      <c r="AZ86" s="121"/>
      <c r="BA86" s="123"/>
      <c r="BB86" s="99"/>
      <c r="BC86" s="100"/>
      <c r="BX86" s="24"/>
      <c r="BY86" s="24"/>
      <c r="BZ86" s="24"/>
      <c r="CA86" s="24"/>
      <c r="CB86" s="24"/>
      <c r="CC86" s="59"/>
      <c r="CD86" s="59"/>
      <c r="CE86" s="59"/>
      <c r="CF86" s="59"/>
    </row>
    <row r="87" spans="2:84" ht="3.75" customHeight="1" thickBot="1">
      <c r="B87" s="42"/>
      <c r="C87" s="42"/>
      <c r="D87" s="47"/>
      <c r="E87" s="47"/>
      <c r="F87" s="47"/>
      <c r="G87" s="47"/>
      <c r="H87" s="47"/>
      <c r="I87" s="47"/>
      <c r="J87" s="48"/>
      <c r="K87" s="48"/>
      <c r="L87" s="48"/>
      <c r="M87" s="48"/>
      <c r="N87" s="48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50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1"/>
      <c r="AX87" s="41"/>
      <c r="AY87" s="41"/>
      <c r="AZ87" s="41"/>
      <c r="BA87" s="41"/>
      <c r="BB87" s="42"/>
      <c r="BC87" s="42"/>
      <c r="BX87" s="24"/>
      <c r="BY87" s="24"/>
      <c r="BZ87" s="24"/>
      <c r="CA87" s="24"/>
      <c r="CB87" s="24"/>
      <c r="CC87" s="59"/>
      <c r="CD87" s="59"/>
      <c r="CE87" s="59"/>
      <c r="CF87" s="59"/>
    </row>
    <row r="88" spans="2:84" ht="19.5" customHeight="1" thickBot="1">
      <c r="B88" s="130" t="s">
        <v>14</v>
      </c>
      <c r="C88" s="131"/>
      <c r="D88" s="132"/>
      <c r="E88" s="133"/>
      <c r="F88" s="133"/>
      <c r="G88" s="133"/>
      <c r="H88" s="133"/>
      <c r="I88" s="131"/>
      <c r="J88" s="132" t="s">
        <v>17</v>
      </c>
      <c r="K88" s="133"/>
      <c r="L88" s="133"/>
      <c r="M88" s="133"/>
      <c r="N88" s="131"/>
      <c r="O88" s="132" t="s">
        <v>32</v>
      </c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1"/>
      <c r="AW88" s="132" t="s">
        <v>21</v>
      </c>
      <c r="AX88" s="133"/>
      <c r="AY88" s="133"/>
      <c r="AZ88" s="133"/>
      <c r="BA88" s="131"/>
      <c r="BB88" s="132"/>
      <c r="BC88" s="134"/>
      <c r="BX88" s="24"/>
      <c r="BY88" s="24"/>
      <c r="BZ88" s="24"/>
      <c r="CA88" s="24"/>
      <c r="CB88" s="24"/>
      <c r="CC88" s="59"/>
      <c r="CD88" s="59"/>
      <c r="CE88" s="59"/>
      <c r="CF88" s="59"/>
    </row>
    <row r="89" spans="2:84" ht="18" customHeight="1">
      <c r="B89" s="86">
        <v>24</v>
      </c>
      <c r="C89" s="87"/>
      <c r="D89" s="101"/>
      <c r="E89" s="102"/>
      <c r="F89" s="102"/>
      <c r="G89" s="102"/>
      <c r="H89" s="102"/>
      <c r="I89" s="103"/>
      <c r="J89" s="112">
        <f>J85+$U$82*$X$82+$AL$82</f>
        <v>0.6954861111111109</v>
      </c>
      <c r="K89" s="113"/>
      <c r="L89" s="113"/>
      <c r="M89" s="113"/>
      <c r="N89" s="114"/>
      <c r="O89" s="124">
        <f>IF(ISBLANK($AZ$69),"",$D$76)</f>
      </c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4" t="s">
        <v>20</v>
      </c>
      <c r="AF89" s="107">
        <f>IF(ISBLANK($AZ$70),"",$AG$76)</f>
      </c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8"/>
      <c r="AW89" s="118"/>
      <c r="AX89" s="119"/>
      <c r="AY89" s="119" t="s">
        <v>19</v>
      </c>
      <c r="AZ89" s="119"/>
      <c r="BA89" s="122"/>
      <c r="BB89" s="86"/>
      <c r="BC89" s="87"/>
      <c r="BX89" s="24"/>
      <c r="BY89" s="24"/>
      <c r="BZ89" s="24"/>
      <c r="CA89" s="24"/>
      <c r="CB89" s="24"/>
      <c r="CC89" s="59"/>
      <c r="CD89" s="59"/>
      <c r="CE89" s="59"/>
      <c r="CF89" s="59"/>
    </row>
    <row r="90" spans="2:142" s="43" customFormat="1" ht="12" customHeight="1" thickBot="1">
      <c r="B90" s="99"/>
      <c r="C90" s="100"/>
      <c r="D90" s="104"/>
      <c r="E90" s="105"/>
      <c r="F90" s="105"/>
      <c r="G90" s="105"/>
      <c r="H90" s="105"/>
      <c r="I90" s="106"/>
      <c r="J90" s="115"/>
      <c r="K90" s="116"/>
      <c r="L90" s="116"/>
      <c r="M90" s="116"/>
      <c r="N90" s="117"/>
      <c r="O90" s="109" t="s">
        <v>52</v>
      </c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5"/>
      <c r="AF90" s="110" t="s">
        <v>53</v>
      </c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1"/>
      <c r="AW90" s="120"/>
      <c r="AX90" s="121"/>
      <c r="AY90" s="121"/>
      <c r="AZ90" s="121"/>
      <c r="BA90" s="123"/>
      <c r="BB90" s="99"/>
      <c r="BC90" s="100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5"/>
      <c r="BX90" s="44"/>
      <c r="BY90" s="44"/>
      <c r="BZ90" s="44"/>
      <c r="CA90" s="44"/>
      <c r="CB90" s="44"/>
      <c r="CC90" s="68"/>
      <c r="CD90" s="68"/>
      <c r="CE90" s="68"/>
      <c r="CF90" s="68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</row>
    <row r="91" spans="76:84" ht="3.75" customHeight="1" thickBot="1">
      <c r="BX91" s="24"/>
      <c r="BY91" s="24"/>
      <c r="BZ91" s="24"/>
      <c r="CA91" s="24"/>
      <c r="CB91" s="24"/>
      <c r="CC91" s="59"/>
      <c r="CD91" s="59"/>
      <c r="CE91" s="59"/>
      <c r="CF91" s="59"/>
    </row>
    <row r="92" spans="2:84" ht="19.5" customHeight="1" thickBot="1">
      <c r="B92" s="125">
        <v>28</v>
      </c>
      <c r="C92" s="126"/>
      <c r="D92" s="127"/>
      <c r="E92" s="128"/>
      <c r="F92" s="128"/>
      <c r="G92" s="128"/>
      <c r="H92" s="128"/>
      <c r="I92" s="126"/>
      <c r="J92" s="127" t="s">
        <v>17</v>
      </c>
      <c r="K92" s="128"/>
      <c r="L92" s="128"/>
      <c r="M92" s="128"/>
      <c r="N92" s="126"/>
      <c r="O92" s="127" t="s">
        <v>29</v>
      </c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6"/>
      <c r="AW92" s="127" t="s">
        <v>21</v>
      </c>
      <c r="AX92" s="128"/>
      <c r="AY92" s="128"/>
      <c r="AZ92" s="128"/>
      <c r="BA92" s="126"/>
      <c r="BB92" s="127"/>
      <c r="BC92" s="129"/>
      <c r="BX92" s="24"/>
      <c r="BY92" s="24"/>
      <c r="BZ92" s="24"/>
      <c r="CA92" s="24"/>
      <c r="CB92" s="24"/>
      <c r="CC92" s="59"/>
      <c r="CD92" s="59"/>
      <c r="CE92" s="59"/>
      <c r="CF92" s="59"/>
    </row>
    <row r="93" spans="2:84" ht="18" customHeight="1">
      <c r="B93" s="86">
        <v>25</v>
      </c>
      <c r="C93" s="87"/>
      <c r="D93" s="101"/>
      <c r="E93" s="102"/>
      <c r="F93" s="102"/>
      <c r="G93" s="102"/>
      <c r="H93" s="102"/>
      <c r="I93" s="103"/>
      <c r="J93" s="112">
        <f>J89+$U$82*$X$82+$AL$82</f>
        <v>0.7072916666666664</v>
      </c>
      <c r="K93" s="113"/>
      <c r="L93" s="113"/>
      <c r="M93" s="113"/>
      <c r="N93" s="114"/>
      <c r="O93" s="124">
        <f>IF(ISBLANK($AZ$69),"",$D$75)</f>
      </c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4" t="s">
        <v>20</v>
      </c>
      <c r="AF93" s="107">
        <f>IF(ISBLANK($AZ$70),"",$AG$75)</f>
      </c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8"/>
      <c r="AW93" s="118"/>
      <c r="AX93" s="119"/>
      <c r="AY93" s="119" t="s">
        <v>19</v>
      </c>
      <c r="AZ93" s="119"/>
      <c r="BA93" s="122"/>
      <c r="BB93" s="86"/>
      <c r="BC93" s="87"/>
      <c r="BX93" s="24"/>
      <c r="BY93" s="24"/>
      <c r="BZ93" s="24"/>
      <c r="CA93" s="24"/>
      <c r="CB93" s="24"/>
      <c r="CC93" s="59"/>
      <c r="CD93" s="59"/>
      <c r="CE93" s="59"/>
      <c r="CF93" s="59"/>
    </row>
    <row r="94" spans="2:84" ht="12" customHeight="1" thickBot="1">
      <c r="B94" s="99"/>
      <c r="C94" s="100"/>
      <c r="D94" s="104"/>
      <c r="E94" s="105"/>
      <c r="F94" s="105"/>
      <c r="G94" s="105"/>
      <c r="H94" s="105"/>
      <c r="I94" s="106"/>
      <c r="J94" s="115"/>
      <c r="K94" s="116"/>
      <c r="L94" s="116"/>
      <c r="M94" s="116"/>
      <c r="N94" s="117"/>
      <c r="O94" s="109" t="s">
        <v>54</v>
      </c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5"/>
      <c r="AF94" s="110" t="s">
        <v>55</v>
      </c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1"/>
      <c r="AW94" s="120"/>
      <c r="AX94" s="121"/>
      <c r="AY94" s="121"/>
      <c r="AZ94" s="121"/>
      <c r="BA94" s="123"/>
      <c r="BB94" s="99"/>
      <c r="BC94" s="100"/>
      <c r="BX94" s="24"/>
      <c r="BY94" s="24"/>
      <c r="BZ94" s="24"/>
      <c r="CA94" s="24"/>
      <c r="CB94" s="24"/>
      <c r="CC94" s="59"/>
      <c r="CD94" s="59"/>
      <c r="CE94" s="59"/>
      <c r="CF94" s="59"/>
    </row>
    <row r="95" spans="2:84" ht="6.75" customHeight="1">
      <c r="B95" s="42"/>
      <c r="C95" s="42"/>
      <c r="D95" s="47"/>
      <c r="E95" s="47"/>
      <c r="F95" s="47"/>
      <c r="G95" s="47"/>
      <c r="H95" s="47"/>
      <c r="I95" s="47"/>
      <c r="J95" s="48"/>
      <c r="K95" s="48"/>
      <c r="L95" s="48"/>
      <c r="M95" s="48"/>
      <c r="N95" s="48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1"/>
      <c r="AX95" s="41"/>
      <c r="AY95" s="41"/>
      <c r="AZ95" s="41"/>
      <c r="BA95" s="41"/>
      <c r="BB95" s="42"/>
      <c r="BC95" s="42"/>
      <c r="BX95" s="24"/>
      <c r="BY95" s="24"/>
      <c r="BZ95" s="24"/>
      <c r="CA95" s="24"/>
      <c r="CB95" s="24"/>
      <c r="CC95" s="59"/>
      <c r="CD95" s="59"/>
      <c r="CE95" s="59"/>
      <c r="CF95" s="59"/>
    </row>
    <row r="96" spans="1:142" s="7" customFormat="1" ht="12.75">
      <c r="A96"/>
      <c r="B96" s="1" t="s">
        <v>57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 s="18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5"/>
      <c r="BW96" s="25"/>
      <c r="BX96" s="25"/>
      <c r="BY96" s="25"/>
      <c r="BZ96" s="25"/>
      <c r="CA96" s="25"/>
      <c r="CB96" s="25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</row>
    <row r="97" spans="1:142" s="7" customFormat="1" ht="13.5" thickBo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 s="18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5"/>
      <c r="BW97" s="25"/>
      <c r="BX97" s="25"/>
      <c r="BY97" s="25"/>
      <c r="BZ97" s="25"/>
      <c r="CA97" s="25"/>
      <c r="CB97" s="25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</row>
    <row r="98" spans="1:142" s="7" customFormat="1" ht="20.25" customHeight="1">
      <c r="A98"/>
      <c r="B98"/>
      <c r="C98"/>
      <c r="D98"/>
      <c r="E98"/>
      <c r="F98"/>
      <c r="G98"/>
      <c r="H98"/>
      <c r="I98" s="214" t="s">
        <v>7</v>
      </c>
      <c r="J98" s="215"/>
      <c r="K98" s="215"/>
      <c r="L98" s="52"/>
      <c r="M98" s="216" t="str">
        <f>IF(ISBLANK($AZ$93)," ",IF($AW$93&gt;$AZ$93,$O$93,IF($AZ$93&gt;$AW$93,$AF$93,IF($AW$93=$AZ$93,"Entscheidung ermitteln!"))))</f>
        <v> </v>
      </c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7"/>
      <c r="AW98"/>
      <c r="AX98"/>
      <c r="AY98"/>
      <c r="AZ98"/>
      <c r="BA98"/>
      <c r="BB98"/>
      <c r="BC98"/>
      <c r="BD98" s="18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5"/>
      <c r="BW98" s="25"/>
      <c r="BX98" s="25"/>
      <c r="BY98" s="25"/>
      <c r="BZ98" s="25"/>
      <c r="CA98" s="25"/>
      <c r="CB98" s="25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</row>
    <row r="99" spans="1:142" s="7" customFormat="1" ht="20.25" customHeight="1">
      <c r="A99"/>
      <c r="B99"/>
      <c r="C99"/>
      <c r="D99"/>
      <c r="E99"/>
      <c r="F99"/>
      <c r="G99"/>
      <c r="H99"/>
      <c r="I99" s="162" t="s">
        <v>8</v>
      </c>
      <c r="J99" s="163"/>
      <c r="K99" s="163"/>
      <c r="L99" s="53"/>
      <c r="M99" s="164" t="str">
        <f>IF(ISBLANK($AZ$93)," ",IF($AW$93&lt;$AZ$93,$O$93,IF($AZ$93&lt;$AW$93,$AF$93,IF($AW$93=$AZ$93,"Entscheidung ermitteln!"))))</f>
        <v> </v>
      </c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5"/>
      <c r="AW99"/>
      <c r="AX99"/>
      <c r="AY99"/>
      <c r="AZ99"/>
      <c r="BA99"/>
      <c r="BB99"/>
      <c r="BC99"/>
      <c r="BD99" s="18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5"/>
      <c r="BW99" s="25"/>
      <c r="BX99" s="25"/>
      <c r="BY99" s="25"/>
      <c r="BZ99" s="25"/>
      <c r="CA99" s="25"/>
      <c r="CB99" s="25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</row>
    <row r="100" spans="1:142" s="7" customFormat="1" ht="20.25" customHeight="1">
      <c r="A100"/>
      <c r="B100"/>
      <c r="C100"/>
      <c r="D100"/>
      <c r="E100"/>
      <c r="F100"/>
      <c r="G100"/>
      <c r="H100"/>
      <c r="I100" s="162" t="s">
        <v>9</v>
      </c>
      <c r="J100" s="163"/>
      <c r="K100" s="163"/>
      <c r="L100" s="53"/>
      <c r="M100" s="164" t="str">
        <f>IF(ISBLANK($AZ$89)," ",IF($AW$89&gt;$AZ$89,$O$89,IF($AZ$89&gt;$AW$89,$AF$89,IF($AW$89=$AZ$89,"Entscheidung ermitteln!"))))</f>
        <v> </v>
      </c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5"/>
      <c r="AW100"/>
      <c r="AX100"/>
      <c r="AY100"/>
      <c r="AZ100"/>
      <c r="BA100"/>
      <c r="BB100"/>
      <c r="BC100"/>
      <c r="BD100" s="18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5"/>
      <c r="BW100" s="25"/>
      <c r="BX100" s="25"/>
      <c r="BY100" s="25"/>
      <c r="BZ100" s="25"/>
      <c r="CA100" s="25"/>
      <c r="CB100" s="25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</row>
    <row r="101" spans="1:142" s="7" customFormat="1" ht="20.25" customHeight="1">
      <c r="A101"/>
      <c r="B101"/>
      <c r="C101"/>
      <c r="D101"/>
      <c r="E101"/>
      <c r="F101"/>
      <c r="G101"/>
      <c r="H101"/>
      <c r="I101" s="162" t="s">
        <v>10</v>
      </c>
      <c r="J101" s="163"/>
      <c r="K101" s="163"/>
      <c r="L101" s="53"/>
      <c r="M101" s="164" t="str">
        <f>IF(ISBLANK($AZ$89)," ",IF($AW$89&lt;$AZ$89,$O$89,IF($AZ$89&lt;$AW$89,$AF$89,IF($AW$89=$AZ$89,"Entscheidung ermitteln!"))))</f>
        <v> </v>
      </c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5"/>
      <c r="AW101"/>
      <c r="AX101"/>
      <c r="AY101"/>
      <c r="AZ101"/>
      <c r="BA101"/>
      <c r="BB101"/>
      <c r="BC101"/>
      <c r="BD101" s="18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5"/>
      <c r="BW101" s="25"/>
      <c r="BX101" s="25"/>
      <c r="BY101" s="25"/>
      <c r="BZ101" s="25"/>
      <c r="CA101" s="25"/>
      <c r="CB101" s="25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</row>
    <row r="102" spans="9:48" ht="20.25" customHeight="1">
      <c r="I102" s="162" t="s">
        <v>11</v>
      </c>
      <c r="J102" s="163"/>
      <c r="K102" s="163"/>
      <c r="L102" s="53"/>
      <c r="M102" s="164" t="str">
        <f>IF(ISBLANK($AZ$85)," ",IF($AW$85&gt;$AZ$85,$O$85,IF($AZ$85&gt;$AW$85,$AF$85,IF($AW$85=$AZ$85,"Entscheidung ermitteln!"))))</f>
        <v> </v>
      </c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5"/>
    </row>
    <row r="103" spans="9:48" ht="20.25" customHeight="1" thickBot="1">
      <c r="I103" s="95" t="s">
        <v>31</v>
      </c>
      <c r="J103" s="96"/>
      <c r="K103" s="96"/>
      <c r="L103" s="54"/>
      <c r="M103" s="97" t="str">
        <f>IF(ISBLANK($AZ$85)," ",IF($AW$85&lt;$AZ$85,$O$85,IF($AZ$85&lt;$AW$85,$AF$85,IF($AW$85=$AZ$85,"Entscheidung ermitteln!"))))</f>
        <v> 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8"/>
    </row>
  </sheetData>
  <mergeCells count="452">
    <mergeCell ref="AS77:AU77"/>
    <mergeCell ref="AV77:AW77"/>
    <mergeCell ref="AY77:AZ77"/>
    <mergeCell ref="BA77:BC77"/>
    <mergeCell ref="V77:W77"/>
    <mergeCell ref="X77:Z77"/>
    <mergeCell ref="AE77:AF77"/>
    <mergeCell ref="AG77:AR77"/>
    <mergeCell ref="B77:C77"/>
    <mergeCell ref="D77:O77"/>
    <mergeCell ref="P77:R77"/>
    <mergeCell ref="S77:T77"/>
    <mergeCell ref="AS76:AU76"/>
    <mergeCell ref="AV76:AW76"/>
    <mergeCell ref="AY76:AZ76"/>
    <mergeCell ref="BA76:BC76"/>
    <mergeCell ref="V76:W76"/>
    <mergeCell ref="X76:Z76"/>
    <mergeCell ref="AE76:AF76"/>
    <mergeCell ref="AG76:AR76"/>
    <mergeCell ref="B76:C76"/>
    <mergeCell ref="D76:O76"/>
    <mergeCell ref="P76:R76"/>
    <mergeCell ref="S76:T76"/>
    <mergeCell ref="AS75:AU75"/>
    <mergeCell ref="AV75:AW75"/>
    <mergeCell ref="AY75:AZ75"/>
    <mergeCell ref="BA75:BC75"/>
    <mergeCell ref="V75:W75"/>
    <mergeCell ref="X75:Z75"/>
    <mergeCell ref="AE75:AF75"/>
    <mergeCell ref="AG75:AR75"/>
    <mergeCell ref="B75:C75"/>
    <mergeCell ref="D75:O75"/>
    <mergeCell ref="P75:R75"/>
    <mergeCell ref="S75:T75"/>
    <mergeCell ref="AE74:AR74"/>
    <mergeCell ref="AS74:AU74"/>
    <mergeCell ref="AV74:AZ74"/>
    <mergeCell ref="BA74:BC74"/>
    <mergeCell ref="B74:O74"/>
    <mergeCell ref="P74:R74"/>
    <mergeCell ref="S74:W74"/>
    <mergeCell ref="X74:Z74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O69:AD69"/>
    <mergeCell ref="AF69:AV69"/>
    <mergeCell ref="AW69:AX69"/>
    <mergeCell ref="AZ69:BA69"/>
    <mergeCell ref="B69:C69"/>
    <mergeCell ref="D69:F69"/>
    <mergeCell ref="G69:I69"/>
    <mergeCell ref="J69:N69"/>
    <mergeCell ref="BB67:BC67"/>
    <mergeCell ref="B68:C68"/>
    <mergeCell ref="D68:F68"/>
    <mergeCell ref="G68:I68"/>
    <mergeCell ref="J68:N68"/>
    <mergeCell ref="O68:AD68"/>
    <mergeCell ref="AF68:AV68"/>
    <mergeCell ref="AW68:AX68"/>
    <mergeCell ref="AZ68:BA68"/>
    <mergeCell ref="BB68:BC68"/>
    <mergeCell ref="O67:AD67"/>
    <mergeCell ref="AF67:AV67"/>
    <mergeCell ref="AW67:AX67"/>
    <mergeCell ref="AZ67:BA67"/>
    <mergeCell ref="B67:C67"/>
    <mergeCell ref="D67:F67"/>
    <mergeCell ref="G67:I67"/>
    <mergeCell ref="J67:N67"/>
    <mergeCell ref="O64:AV64"/>
    <mergeCell ref="AW64:BA64"/>
    <mergeCell ref="BB64:BC64"/>
    <mergeCell ref="B60:C60"/>
    <mergeCell ref="B64:C64"/>
    <mergeCell ref="D64:F64"/>
    <mergeCell ref="G64:I64"/>
    <mergeCell ref="J64:N64"/>
    <mergeCell ref="Y59:Z59"/>
    <mergeCell ref="AE59:AF59"/>
    <mergeCell ref="AG60:BA60"/>
    <mergeCell ref="BB60:BC60"/>
    <mergeCell ref="B66:C66"/>
    <mergeCell ref="D66:F66"/>
    <mergeCell ref="G66:I66"/>
    <mergeCell ref="J66:N66"/>
    <mergeCell ref="AW65:AX65"/>
    <mergeCell ref="AZ65:BA65"/>
    <mergeCell ref="BB65:BC65"/>
    <mergeCell ref="O66:AD66"/>
    <mergeCell ref="AF66:AV66"/>
    <mergeCell ref="AW66:AX66"/>
    <mergeCell ref="AZ66:BA66"/>
    <mergeCell ref="BB66:BC66"/>
    <mergeCell ref="B65:C65"/>
    <mergeCell ref="D65:F65"/>
    <mergeCell ref="G65:I65"/>
    <mergeCell ref="J65:N65"/>
    <mergeCell ref="BB58:BC58"/>
    <mergeCell ref="B59:C59"/>
    <mergeCell ref="BB59:BC59"/>
    <mergeCell ref="D58:X58"/>
    <mergeCell ref="Y58:Z58"/>
    <mergeCell ref="AE58:AF58"/>
    <mergeCell ref="AG58:BA58"/>
    <mergeCell ref="B58:C58"/>
    <mergeCell ref="AG59:BA59"/>
    <mergeCell ref="D59:X59"/>
    <mergeCell ref="BB57:BC57"/>
    <mergeCell ref="P46:R46"/>
    <mergeCell ref="P47:R47"/>
    <mergeCell ref="P48:R48"/>
    <mergeCell ref="P49:R49"/>
    <mergeCell ref="AL55:AP55"/>
    <mergeCell ref="B57:X57"/>
    <mergeCell ref="Y57:Z57"/>
    <mergeCell ref="AE57:BA57"/>
    <mergeCell ref="P45:R45"/>
    <mergeCell ref="B44:O44"/>
    <mergeCell ref="P44:R44"/>
    <mergeCell ref="AG48:AR48"/>
    <mergeCell ref="D46:O46"/>
    <mergeCell ref="D47:O47"/>
    <mergeCell ref="D48:O48"/>
    <mergeCell ref="D45:O45"/>
    <mergeCell ref="V45:W45"/>
    <mergeCell ref="AE45:AF45"/>
    <mergeCell ref="AG45:AR45"/>
    <mergeCell ref="S44:W44"/>
    <mergeCell ref="X44:Z44"/>
    <mergeCell ref="S46:T46"/>
    <mergeCell ref="S47:T47"/>
    <mergeCell ref="S48:T48"/>
    <mergeCell ref="S45:T45"/>
    <mergeCell ref="V46:W46"/>
    <mergeCell ref="V48:W48"/>
    <mergeCell ref="V49:W49"/>
    <mergeCell ref="V47:W47"/>
    <mergeCell ref="B49:C49"/>
    <mergeCell ref="X49:Z49"/>
    <mergeCell ref="D49:O49"/>
    <mergeCell ref="S49:T49"/>
    <mergeCell ref="I98:K98"/>
    <mergeCell ref="M98:AV98"/>
    <mergeCell ref="H55:L55"/>
    <mergeCell ref="U55:V55"/>
    <mergeCell ref="X55:AB55"/>
    <mergeCell ref="O65:AD65"/>
    <mergeCell ref="AF65:AV65"/>
    <mergeCell ref="D60:X60"/>
    <mergeCell ref="Y60:Z60"/>
    <mergeCell ref="AE60:AF60"/>
    <mergeCell ref="B18:C18"/>
    <mergeCell ref="D18:X18"/>
    <mergeCell ref="B48:C48"/>
    <mergeCell ref="X48:Z48"/>
    <mergeCell ref="X45:Z45"/>
    <mergeCell ref="B46:C46"/>
    <mergeCell ref="B47:C47"/>
    <mergeCell ref="B45:C45"/>
    <mergeCell ref="D39:F39"/>
    <mergeCell ref="Y18:Z18"/>
    <mergeCell ref="X46:Z46"/>
    <mergeCell ref="AY48:AZ48"/>
    <mergeCell ref="BA48:BC48"/>
    <mergeCell ref="AE47:AF47"/>
    <mergeCell ref="AG47:AR47"/>
    <mergeCell ref="AE46:AF46"/>
    <mergeCell ref="AG46:AR46"/>
    <mergeCell ref="AS48:AU48"/>
    <mergeCell ref="X47:Z47"/>
    <mergeCell ref="AE48:AF48"/>
    <mergeCell ref="I99:K99"/>
    <mergeCell ref="M99:AV99"/>
    <mergeCell ref="I100:K100"/>
    <mergeCell ref="M100:AV100"/>
    <mergeCell ref="AV48:AW48"/>
    <mergeCell ref="AY46:AZ46"/>
    <mergeCell ref="AY47:AZ47"/>
    <mergeCell ref="G39:I39"/>
    <mergeCell ref="J39:N39"/>
    <mergeCell ref="O39:AD39"/>
    <mergeCell ref="AS47:AU47"/>
    <mergeCell ref="AF39:AV39"/>
    <mergeCell ref="AW39:AX39"/>
    <mergeCell ref="AZ39:BA39"/>
    <mergeCell ref="AF38:AV38"/>
    <mergeCell ref="AW38:AX38"/>
    <mergeCell ref="AZ38:BA38"/>
    <mergeCell ref="BA46:BC46"/>
    <mergeCell ref="BB38:BC38"/>
    <mergeCell ref="AV46:AW46"/>
    <mergeCell ref="BB39:BC39"/>
    <mergeCell ref="AS46:AU46"/>
    <mergeCell ref="BA47:BC47"/>
    <mergeCell ref="AS45:AU45"/>
    <mergeCell ref="AV45:AW45"/>
    <mergeCell ref="AY45:AZ45"/>
    <mergeCell ref="BA45:BC45"/>
    <mergeCell ref="AV47:AW47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D34:F34"/>
    <mergeCell ref="G34:I34"/>
    <mergeCell ref="J34:N34"/>
    <mergeCell ref="O34:AD34"/>
    <mergeCell ref="I101:K101"/>
    <mergeCell ref="M101:AV101"/>
    <mergeCell ref="AF33:AV33"/>
    <mergeCell ref="AW33:AX33"/>
    <mergeCell ref="H82:L82"/>
    <mergeCell ref="U82:V82"/>
    <mergeCell ref="AW85:AX86"/>
    <mergeCell ref="AW89:AX90"/>
    <mergeCell ref="AF34:AV34"/>
    <mergeCell ref="AW34:AX34"/>
    <mergeCell ref="AZ33:BA33"/>
    <mergeCell ref="BB33:BC33"/>
    <mergeCell ref="AE44:AR44"/>
    <mergeCell ref="AS44:AU44"/>
    <mergeCell ref="AV44:AZ44"/>
    <mergeCell ref="BA44:BC44"/>
    <mergeCell ref="AZ34:BA34"/>
    <mergeCell ref="BB34:BC34"/>
    <mergeCell ref="AF35:AV35"/>
    <mergeCell ref="AW35:AX35"/>
    <mergeCell ref="D33:F33"/>
    <mergeCell ref="G33:I33"/>
    <mergeCell ref="J33:N33"/>
    <mergeCell ref="O33:AD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BB27:BC27"/>
    <mergeCell ref="AZ28:BA28"/>
    <mergeCell ref="BB28:BC28"/>
    <mergeCell ref="J28:N28"/>
    <mergeCell ref="O28:AD28"/>
    <mergeCell ref="AF28:AV28"/>
    <mergeCell ref="AW28:AX28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G26:I26"/>
    <mergeCell ref="O26:AD26"/>
    <mergeCell ref="AF26:AV26"/>
    <mergeCell ref="AW26:AX26"/>
    <mergeCell ref="B39:C39"/>
    <mergeCell ref="D25:F25"/>
    <mergeCell ref="G25:I25"/>
    <mergeCell ref="D28:F28"/>
    <mergeCell ref="G28:I28"/>
    <mergeCell ref="D29:F29"/>
    <mergeCell ref="G29:I29"/>
    <mergeCell ref="D31:F31"/>
    <mergeCell ref="G31:I31"/>
    <mergeCell ref="D26:F26"/>
    <mergeCell ref="B36:C36"/>
    <mergeCell ref="B37:C37"/>
    <mergeCell ref="B38:C38"/>
    <mergeCell ref="B33:C33"/>
    <mergeCell ref="B34:C34"/>
    <mergeCell ref="B35:C35"/>
    <mergeCell ref="B23:C23"/>
    <mergeCell ref="B25:C25"/>
    <mergeCell ref="B29:C29"/>
    <mergeCell ref="B30:C30"/>
    <mergeCell ref="BB23:BC23"/>
    <mergeCell ref="AW23:BA23"/>
    <mergeCell ref="J23:N23"/>
    <mergeCell ref="D23:F23"/>
    <mergeCell ref="G23:I23"/>
    <mergeCell ref="O24:AD24"/>
    <mergeCell ref="AF24:AV24"/>
    <mergeCell ref="B24:C24"/>
    <mergeCell ref="D24:F24"/>
    <mergeCell ref="G24:I24"/>
    <mergeCell ref="J24:N24"/>
    <mergeCell ref="B16:C16"/>
    <mergeCell ref="B17:C17"/>
    <mergeCell ref="D17:X17"/>
    <mergeCell ref="Y16:Z16"/>
    <mergeCell ref="Y17:Z17"/>
    <mergeCell ref="D16:X16"/>
    <mergeCell ref="B14:C14"/>
    <mergeCell ref="AE14:AF14"/>
    <mergeCell ref="Y14:Z14"/>
    <mergeCell ref="B15:C15"/>
    <mergeCell ref="D15:X15"/>
    <mergeCell ref="D14:X14"/>
    <mergeCell ref="AG15:BA15"/>
    <mergeCell ref="AG14:BA14"/>
    <mergeCell ref="I102:K102"/>
    <mergeCell ref="M102:AV102"/>
    <mergeCell ref="AE17:AF17"/>
    <mergeCell ref="O23:AV23"/>
    <mergeCell ref="AE15:AF15"/>
    <mergeCell ref="AE16:AF16"/>
    <mergeCell ref="Y15:Z15"/>
    <mergeCell ref="BB13:BC13"/>
    <mergeCell ref="B13:X13"/>
    <mergeCell ref="Y13:Z13"/>
    <mergeCell ref="B8:AM8"/>
    <mergeCell ref="H10:L10"/>
    <mergeCell ref="U10:V10"/>
    <mergeCell ref="X10:AB10"/>
    <mergeCell ref="AE13:BA13"/>
    <mergeCell ref="AL10:AP10"/>
    <mergeCell ref="BB14:BC14"/>
    <mergeCell ref="BB16:BC16"/>
    <mergeCell ref="AG17:BA17"/>
    <mergeCell ref="BB17:BC17"/>
    <mergeCell ref="BB15:BC15"/>
    <mergeCell ref="AG16:BA16"/>
    <mergeCell ref="BB24:BC24"/>
    <mergeCell ref="AW24:AX24"/>
    <mergeCell ref="AZ24:BA24"/>
    <mergeCell ref="AW25:AX25"/>
    <mergeCell ref="AZ25:BA25"/>
    <mergeCell ref="BB25:BC25"/>
    <mergeCell ref="O25:AD25"/>
    <mergeCell ref="AF25:AV25"/>
    <mergeCell ref="J25:N25"/>
    <mergeCell ref="AW84:BA84"/>
    <mergeCell ref="B51:BC51"/>
    <mergeCell ref="B26:C26"/>
    <mergeCell ref="B27:C27"/>
    <mergeCell ref="B28:C28"/>
    <mergeCell ref="B31:C31"/>
    <mergeCell ref="B32:C32"/>
    <mergeCell ref="BB84:BC84"/>
    <mergeCell ref="X82:AB82"/>
    <mergeCell ref="AL82:AP82"/>
    <mergeCell ref="B84:C84"/>
    <mergeCell ref="D84:I84"/>
    <mergeCell ref="J84:N84"/>
    <mergeCell ref="O84:AV84"/>
    <mergeCell ref="AY85:AY86"/>
    <mergeCell ref="AZ85:BA86"/>
    <mergeCell ref="B85:C86"/>
    <mergeCell ref="D85:I86"/>
    <mergeCell ref="J85:N86"/>
    <mergeCell ref="BB85:BC86"/>
    <mergeCell ref="O86:AD86"/>
    <mergeCell ref="AF86:AV86"/>
    <mergeCell ref="B88:C88"/>
    <mergeCell ref="D88:I88"/>
    <mergeCell ref="J88:N88"/>
    <mergeCell ref="O88:AV88"/>
    <mergeCell ref="AW88:BA88"/>
    <mergeCell ref="BB88:BC88"/>
    <mergeCell ref="O85:AD85"/>
    <mergeCell ref="AY89:AY90"/>
    <mergeCell ref="AZ89:BA90"/>
    <mergeCell ref="B89:C90"/>
    <mergeCell ref="D89:I90"/>
    <mergeCell ref="O89:AD89"/>
    <mergeCell ref="BB89:BC90"/>
    <mergeCell ref="O90:AD90"/>
    <mergeCell ref="AF90:AV90"/>
    <mergeCell ref="B92:C92"/>
    <mergeCell ref="D92:I92"/>
    <mergeCell ref="J92:N92"/>
    <mergeCell ref="O92:AV92"/>
    <mergeCell ref="AW92:BA92"/>
    <mergeCell ref="BB92:BC92"/>
    <mergeCell ref="J89:N90"/>
    <mergeCell ref="BB93:BC94"/>
    <mergeCell ref="O94:AD94"/>
    <mergeCell ref="AF94:AV94"/>
    <mergeCell ref="J93:N94"/>
    <mergeCell ref="AF93:AV93"/>
    <mergeCell ref="AW93:AX94"/>
    <mergeCell ref="AY93:AY94"/>
    <mergeCell ref="AZ93:BA94"/>
    <mergeCell ref="O93:AD93"/>
    <mergeCell ref="I103:K103"/>
    <mergeCell ref="M103:AV103"/>
    <mergeCell ref="A2:AP3"/>
    <mergeCell ref="A4:AP4"/>
    <mergeCell ref="M6:T6"/>
    <mergeCell ref="Y6:AF6"/>
    <mergeCell ref="B93:C94"/>
    <mergeCell ref="D93:I94"/>
    <mergeCell ref="AF89:AV89"/>
    <mergeCell ref="AF85:AV8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 xml:space="preserve">&amp;Lwww.kadmo.de&amp;C&amp;F&amp;R&amp;P von &amp;N </oddFooter>
  </headerFooter>
  <rowBreaks count="2" manualBreakCount="2">
    <brk id="50" max="55" man="1"/>
    <brk id="104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2004-09-26T05:01:11Z</cp:lastPrinted>
  <dcterms:created xsi:type="dcterms:W3CDTF">2002-02-21T07:48:38Z</dcterms:created>
  <dcterms:modified xsi:type="dcterms:W3CDTF">2004-10-27T09:06:25Z</dcterms:modified>
  <cp:category/>
  <cp:version/>
  <cp:contentType/>
  <cp:contentStatus/>
</cp:coreProperties>
</file>